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정찬문\공사\내진\구미야탑내진보강공사\구미야탑입찰공고\"/>
    </mc:Choice>
  </mc:AlternateContent>
  <bookViews>
    <workbookView xWindow="0" yWindow="0" windowWidth="28800" windowHeight="12255"/>
  </bookViews>
  <sheets>
    <sheet name="원가계산서" sheetId="3" r:id="rId1"/>
    <sheet name="공종별집계표" sheetId="10" r:id="rId2"/>
    <sheet name="공종별내역서" sheetId="9" r:id="rId3"/>
    <sheet name="Sheet1" sheetId="1" r:id="rId4"/>
  </sheets>
  <definedNames>
    <definedName name="_xlnm.Print_Area" localSheetId="2">공종별내역서!$A$1:$M$507</definedName>
    <definedName name="_xlnm.Print_Area" localSheetId="1">공종별집계표!$A$1:$M$48</definedName>
    <definedName name="_xlnm.Print_Titles" localSheetId="2">공종별내역서!$1:$3</definedName>
    <definedName name="_xlnm.Print_Titles" localSheetId="1">공종별집계표!$1:$4</definedName>
    <definedName name="_xlnm.Print_Titles" localSheetId="0">원가계산서!$1:$3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8" i="10" l="1"/>
  <c r="T27" i="10"/>
  <c r="T26" i="10"/>
  <c r="E11" i="3" s="1"/>
  <c r="T16" i="10" l="1"/>
  <c r="E6" i="3" s="1"/>
  <c r="T15" i="10"/>
  <c r="E12" i="3" l="1"/>
  <c r="E8" i="3"/>
  <c r="E15" i="3" l="1"/>
  <c r="E19" i="3" s="1"/>
  <c r="E9" i="3"/>
  <c r="E10" i="3" s="1"/>
  <c r="E17" i="3"/>
  <c r="E16" i="3"/>
  <c r="E14" i="3" l="1"/>
  <c r="E13" i="3"/>
  <c r="E4" i="3" l="1"/>
  <c r="E7" i="3" s="1"/>
  <c r="E22" i="3" l="1"/>
  <c r="E20" i="3"/>
  <c r="E23" i="3"/>
  <c r="E18" i="3"/>
  <c r="E21" i="3"/>
  <c r="E24" i="3" l="1"/>
  <c r="E25" i="3" s="1"/>
  <c r="E26" i="3" s="1"/>
  <c r="F2" i="3" l="1"/>
  <c r="G2" i="3"/>
</calcChain>
</file>

<file path=xl/sharedStrings.xml><?xml version="1.0" encoding="utf-8"?>
<sst xmlns="http://schemas.openxmlformats.org/spreadsheetml/2006/main" count="1814" uniqueCount="511">
  <si>
    <t>공 종 별 집 계 표</t>
  </si>
  <si>
    <t>[ 분당 야탑, 구미 119안전센터 내진보강공사 ]</t>
  </si>
  <si>
    <t>품      명</t>
  </si>
  <si>
    <t>규      격</t>
  </si>
  <si>
    <t>단위</t>
  </si>
  <si>
    <t>수량</t>
  </si>
  <si>
    <t>재  료  비</t>
  </si>
  <si>
    <t>단  가</t>
  </si>
  <si>
    <t>금  액</t>
  </si>
  <si>
    <t>노  무  비</t>
  </si>
  <si>
    <t>경      비</t>
  </si>
  <si>
    <t>합      계</t>
  </si>
  <si>
    <t>비  고</t>
  </si>
  <si>
    <t>공종코드</t>
  </si>
  <si>
    <t>변수</t>
  </si>
  <si>
    <t>상위공종</t>
  </si>
  <si>
    <t>공종구분</t>
  </si>
  <si>
    <t>공종레벨</t>
  </si>
  <si>
    <t>공종소계</t>
  </si>
  <si>
    <t>원가계산서 연결금액</t>
  </si>
  <si>
    <t>품목코드</t>
  </si>
  <si>
    <t>설정</t>
  </si>
  <si>
    <t>일위</t>
  </si>
  <si>
    <t>단산</t>
  </si>
  <si>
    <t>자재</t>
  </si>
  <si>
    <t>손료적용</t>
  </si>
  <si>
    <t>손료저장</t>
  </si>
  <si>
    <t>적용율</t>
  </si>
  <si>
    <t>JUK1</t>
  </si>
  <si>
    <t>JUK2</t>
  </si>
  <si>
    <t>JUK3</t>
  </si>
  <si>
    <t>JUK4</t>
  </si>
  <si>
    <t>JUK5</t>
  </si>
  <si>
    <t>JUK6</t>
  </si>
  <si>
    <t>JUK7</t>
  </si>
  <si>
    <t>JUK8</t>
  </si>
  <si>
    <t>JUK9</t>
  </si>
  <si>
    <t>JUK10</t>
  </si>
  <si>
    <t>JUK11</t>
  </si>
  <si>
    <t>JUK12</t>
  </si>
  <si>
    <t>JUK13</t>
  </si>
  <si>
    <t>JUK14</t>
  </si>
  <si>
    <t>JUK15</t>
  </si>
  <si>
    <t>JUK16</t>
  </si>
  <si>
    <t>JUK17</t>
  </si>
  <si>
    <t>JUK18</t>
  </si>
  <si>
    <t>JUK19</t>
  </si>
  <si>
    <t>JUK20</t>
  </si>
  <si>
    <t>자재구분</t>
  </si>
  <si>
    <t>공종+자재</t>
  </si>
  <si>
    <t>고유번호</t>
  </si>
  <si>
    <t>01  분당 야탑, 구미 119안전센터 내진보강공사</t>
  </si>
  <si>
    <t/>
  </si>
  <si>
    <t>01</t>
  </si>
  <si>
    <t>0101  01.야탑 119안전센터</t>
  </si>
  <si>
    <t>0101</t>
  </si>
  <si>
    <t>010101  가  설  공  사</t>
  </si>
  <si>
    <t>010101</t>
  </si>
  <si>
    <t>건축물 현장정리</t>
  </si>
  <si>
    <t>개보수공사</t>
  </si>
  <si>
    <t>M2</t>
  </si>
  <si>
    <t>52B84247AB81692234A2402BE390BC</t>
  </si>
  <si>
    <t>T</t>
  </si>
  <si>
    <t>F</t>
  </si>
  <si>
    <t>01010152B84247AB81692234A2402BE390BC</t>
  </si>
  <si>
    <t>시스템비계(발판2열) 10m 이하.</t>
  </si>
  <si>
    <t>3개월</t>
  </si>
  <si>
    <t>529B62D7B0342D2433D29359881272</t>
  </si>
  <si>
    <t>010101529B62D7B0342D2433D29359881272</t>
  </si>
  <si>
    <t>[ 합           계 ]</t>
  </si>
  <si>
    <t>TOTAL</t>
  </si>
  <si>
    <t>010102  토    공    사</t>
  </si>
  <si>
    <t>010102</t>
  </si>
  <si>
    <t>인력굴착(토사)</t>
  </si>
  <si>
    <t>보통토사, 깊이 1m 이하</t>
  </si>
  <si>
    <t>M3</t>
  </si>
  <si>
    <t>52B8728704CEAE2F3FA2E8F7215BA6</t>
  </si>
  <si>
    <t>01010252B8728704CEAE2F3FA2E8F7215BA6</t>
  </si>
  <si>
    <t>인력 흙 다지기</t>
  </si>
  <si>
    <t>토사, 성토두께 15cm</t>
  </si>
  <si>
    <t>52B872876D7849203A62B59B313347</t>
  </si>
  <si>
    <t>01010252B872876D7849203A62B59B313347</t>
  </si>
  <si>
    <t>인력굴착(토사) - 현장내 잔토처리</t>
  </si>
  <si>
    <t>소운반. 깔고 고르기</t>
  </si>
  <si>
    <t>52B872876D78492134F2EC183B6755</t>
  </si>
  <si>
    <t>01010252B872876D78492134F2EC183B6755</t>
  </si>
  <si>
    <t>010103  철근콘크리트공사</t>
  </si>
  <si>
    <t>010103</t>
  </si>
  <si>
    <t>무수축 모르타르</t>
  </si>
  <si>
    <t>52B80237641AB22C3EC229DBCC621A</t>
  </si>
  <si>
    <t>01010352B80237641AB22C3EC229DBCC621A</t>
  </si>
  <si>
    <t>합판거푸집 설치 및 해체</t>
  </si>
  <si>
    <t>복잡 3회, 수직고 7m까지</t>
  </si>
  <si>
    <t>52B81217BD77EE263DB2308F4DB2D1</t>
  </si>
  <si>
    <t>01010352B81217BD77EE263DB2308F4DB2D1</t>
  </si>
  <si>
    <t>콘크리트 인력비빔 타설</t>
  </si>
  <si>
    <t>무근구조물</t>
  </si>
  <si>
    <t>52B81217CFBB4D213572BDB74E2105</t>
  </si>
  <si>
    <t>01010352B81217CFBB4D213572BDB74E2105</t>
  </si>
  <si>
    <t>010104  마  감  공  사</t>
  </si>
  <si>
    <t>010104</t>
  </si>
  <si>
    <t>수밀코킹(실리콘)</t>
  </si>
  <si>
    <t>삼각, 5mm이하</t>
  </si>
  <si>
    <t>M</t>
  </si>
  <si>
    <t>52B8D267C34116223652D3BB7AFE02</t>
  </si>
  <si>
    <t>01010452B8D267C34116223652D3BB7AFE02</t>
  </si>
  <si>
    <t>선홈통 설치</t>
  </si>
  <si>
    <t>SST,Ø100</t>
  </si>
  <si>
    <t>52B8E25730ED65203FC262CB0AFD7F</t>
  </si>
  <si>
    <t>01010452B8E25730ED65203FC262CB0AFD7F</t>
  </si>
  <si>
    <t>스텐 상자홈통 설치</t>
  </si>
  <si>
    <t>250*250*250*1.5t</t>
  </si>
  <si>
    <t>EA</t>
  </si>
  <si>
    <t>52B8E25730B0002439729F9313FEF9</t>
  </si>
  <si>
    <t>01010452B8E25730B0002439729F9313FEF9</t>
  </si>
  <si>
    <t>스테인리스점검구</t>
  </si>
  <si>
    <t>벽, 600*600</t>
  </si>
  <si>
    <t>개</t>
  </si>
  <si>
    <t>52B8F2B7F69CDC263E02D34FAB521E</t>
  </si>
  <si>
    <t>01010452B8F2B7F69CDC263E02D34FAB521E</t>
  </si>
  <si>
    <t>콘크리트면 정리</t>
  </si>
  <si>
    <t>52B8220710AFA0213012DBE4118ED6</t>
  </si>
  <si>
    <t>01010452B8220710AFA0213012DBE4118ED6</t>
  </si>
  <si>
    <t>알루미늄 시트패널</t>
  </si>
  <si>
    <t>평판 t=3 불소수지</t>
  </si>
  <si>
    <t>5590B2C708F0642F3862192155E03E0AA5688E</t>
  </si>
  <si>
    <t>0101045590B2C708F0642F3862192155E03E0AA5688E</t>
  </si>
  <si>
    <t>010105  철  거  공  사</t>
  </si>
  <si>
    <t>010105</t>
  </si>
  <si>
    <t>회반죽 벽 철거</t>
  </si>
  <si>
    <t>52B94237B1D7A2233592061BC9B62D</t>
  </si>
  <si>
    <t>01010552B94237B1D7A2233592061BC9B62D</t>
  </si>
  <si>
    <t>화강석 철거</t>
  </si>
  <si>
    <t>벽</t>
  </si>
  <si>
    <t>52B94237B1D7A2233592061BC9C2DE</t>
  </si>
  <si>
    <t>01010552B94237B1D7A2233592061BC9C2DE</t>
  </si>
  <si>
    <t>콘크리트구조물 헐기(소형장비)</t>
  </si>
  <si>
    <t>공압식, 무근</t>
  </si>
  <si>
    <t>52B94237B1F227263552F7F7945ED1</t>
  </si>
  <si>
    <t>01010552B94237B1F227263552F7F7945ED1</t>
  </si>
  <si>
    <t>아스팔트포장철거</t>
  </si>
  <si>
    <t>52B94237B1F227263552F7F7956698</t>
  </si>
  <si>
    <t>01010552B94237B1F227263552F7F7956698</t>
  </si>
  <si>
    <t>석재 컷팅</t>
  </si>
  <si>
    <t>52B94237B18F362538E2601D249D91</t>
  </si>
  <si>
    <t>01010552B94237B18F362538E2601D249D91</t>
  </si>
  <si>
    <t>콘크리트 컷팅</t>
  </si>
  <si>
    <t>52B94237B141CB203DF29B6F36CF8C</t>
  </si>
  <si>
    <t>01010552B94237B141CB203DF29B6F36CF8C</t>
  </si>
  <si>
    <t>아스팔트 컷팅</t>
  </si>
  <si>
    <t>52B94237B141CB203DF29B6F36C85F</t>
  </si>
  <si>
    <t>01010552B94237B141CB203DF29B6F36C85F</t>
  </si>
  <si>
    <t>선홈통 철거</t>
  </si>
  <si>
    <t>52B94237B141CB203DF29B6F36DD6A</t>
  </si>
  <si>
    <t>01010552B94237B141CB203DF29B6F36DD6A</t>
  </si>
  <si>
    <t>홈통상자 철거</t>
  </si>
  <si>
    <t>52B94237B141CB203DF29B6F339624</t>
  </si>
  <si>
    <t>01010552B94237B141CB203DF29B6F339624</t>
  </si>
  <si>
    <t>실외기 철거 후 재설치</t>
  </si>
  <si>
    <t>52B94237B141CB203DF29B6F32B0F3</t>
  </si>
  <si>
    <t>01010552B94237B141CB203DF29B6F32B0F3</t>
  </si>
  <si>
    <t>휀스철거</t>
  </si>
  <si>
    <t>경간</t>
  </si>
  <si>
    <t>52B94237B141D5273492ECEE231EE1</t>
  </si>
  <si>
    <t>01010552B94237B141D5273492ECEE231EE1</t>
  </si>
  <si>
    <t>나무 높이에 의한 굴취</t>
  </si>
  <si>
    <t>2.1~2.5m</t>
  </si>
  <si>
    <t>주</t>
  </si>
  <si>
    <t>529B32A7D405DB213C526F411C9B0F</t>
  </si>
  <si>
    <t>010105529B32A7D405DB213C526F411C9B0F</t>
  </si>
  <si>
    <t>010106  부  대  공  사</t>
  </si>
  <si>
    <t>010106</t>
  </si>
  <si>
    <t>일반 아스팔트포장 인력 소규모 장비 사용 시공</t>
  </si>
  <si>
    <t>52B8F2B743119C2D3BB223932DA9CD</t>
  </si>
  <si>
    <t>01010652B8F2B743119C2D3BB223932DA9CD</t>
  </si>
  <si>
    <t>메쉬휀스</t>
  </si>
  <si>
    <t>H=2000, W=2000</t>
  </si>
  <si>
    <t>52B8F2B74424CD203822D7ED94E74B</t>
  </si>
  <si>
    <t>01010652B8F2B74424CD203822D7ED94E74B</t>
  </si>
  <si>
    <t>나무 높이에 의한 식재</t>
  </si>
  <si>
    <t>H:2.1~2.5m/인력</t>
  </si>
  <si>
    <t>529B32A7D4160C2631D289F62E9AB0</t>
  </si>
  <si>
    <t>010106529B32A7D4160C2631D289F62E9AB0</t>
  </si>
  <si>
    <t>010107  내 진 보 강 공 사</t>
  </si>
  <si>
    <t>010107</t>
  </si>
  <si>
    <t>하이브리드 감쇠장치</t>
  </si>
  <si>
    <t>HD-S2015-F8-3</t>
  </si>
  <si>
    <t>5300627786990F293142ABEEF503206C871F4B</t>
  </si>
  <si>
    <t>0101075300627786990F293142ABEEF503206C871F4B</t>
  </si>
  <si>
    <t>HD-S2015-F8-4</t>
  </si>
  <si>
    <t>5300627786990F293142ABEEF503206C871F4A</t>
  </si>
  <si>
    <t>0101075300627786990F293142ABEEF503206C871F4A</t>
  </si>
  <si>
    <t>HD-S2015-F8-6</t>
  </si>
  <si>
    <t>5300627786990F293142ABEEF503206C871F4D</t>
  </si>
  <si>
    <t>0101075300627786990F293142ABEEF503206C871F4D</t>
  </si>
  <si>
    <t>하이브리드 감쇠장치설치</t>
  </si>
  <si>
    <t>HD-S2015-F8</t>
  </si>
  <si>
    <t>52B94237848F3F203B62075252F78A</t>
  </si>
  <si>
    <t>01010752B94237848F3F203B62075252F78A</t>
  </si>
  <si>
    <t>철판보강</t>
  </si>
  <si>
    <t>15T</t>
  </si>
  <si>
    <t>52B94237848F3F203B620752518E63</t>
  </si>
  <si>
    <t>01010752B94237848F3F203B620752518E63</t>
  </si>
  <si>
    <t>스마트모니터링시스템</t>
  </si>
  <si>
    <t>MT-EQA</t>
  </si>
  <si>
    <t>개소</t>
  </si>
  <si>
    <t>5300627786990F293142ABEEF503201DDA672A</t>
  </si>
  <si>
    <t>0101075300627786990F293142ABEEF503201DDA672A</t>
  </si>
  <si>
    <t>용접검사</t>
  </si>
  <si>
    <t>MT TEST</t>
  </si>
  <si>
    <t>5300627786990F293142ABEEF503201DDA6729</t>
  </si>
  <si>
    <t>0101075300627786990F293142ABEEF503201DDA6729</t>
  </si>
  <si>
    <t>인발시험</t>
  </si>
  <si>
    <t>케미컬 앵커 인발시험</t>
  </si>
  <si>
    <t>회</t>
  </si>
  <si>
    <t>5300627786990F293142ABEEF503201DDA6728</t>
  </si>
  <si>
    <t>0101075300627786990F293142ABEEF503201DDA6728</t>
  </si>
  <si>
    <t>트럭탑재형 크레인</t>
  </si>
  <si>
    <t>18ton</t>
  </si>
  <si>
    <t>HR</t>
  </si>
  <si>
    <t>55A122372212232A31927614D3ACFAACF46069D8</t>
  </si>
  <si>
    <t>01010755A122372212232A31927614D3ACFAACF46069D8</t>
  </si>
  <si>
    <t>덤프트럭</t>
  </si>
  <si>
    <t>15ton</t>
  </si>
  <si>
    <t>55A122372212002B37720DA93BDD9019BCFAEE47</t>
  </si>
  <si>
    <t>01010755A122372212002B37720DA93BDD9019BCFAEE47</t>
  </si>
  <si>
    <t>지게차</t>
  </si>
  <si>
    <t>5.0ton</t>
  </si>
  <si>
    <t>55A122372212232E3F4281B375DB3A1B1D2569E4</t>
  </si>
  <si>
    <t>01010755A122372212232E3F4281B375DB3A1B1D2569E4</t>
  </si>
  <si>
    <t>010108  골    재    비</t>
  </si>
  <si>
    <t>010108</t>
  </si>
  <si>
    <t>자갈</t>
  </si>
  <si>
    <t>자갈, 서울, 도착도, #57</t>
  </si>
  <si>
    <t>55B382374F375A273362A21CA442FDEECC47C4</t>
  </si>
  <si>
    <t>01010855B382374F375A273362A21CA442FDEECC47C4</t>
  </si>
  <si>
    <t>모래</t>
  </si>
  <si>
    <t>모래, 서울, 세척사, 도착도</t>
  </si>
  <si>
    <t>55B382374F375A26311246131FEB41CAA07FA7</t>
  </si>
  <si>
    <t>01010855B382374F375A26311246131FEB41CAA07FA7</t>
  </si>
  <si>
    <t>시멘트</t>
  </si>
  <si>
    <t>건재상</t>
  </si>
  <si>
    <t>포</t>
  </si>
  <si>
    <t>5590B2C708BADC2231F254D67D42E4B43F7F8D</t>
  </si>
  <si>
    <t>0101085590B2C708BADC2231F254D67D42E4B43F7F8D</t>
  </si>
  <si>
    <t>0102  건설폐기물처리비</t>
  </si>
  <si>
    <t>0102</t>
  </si>
  <si>
    <t>4</t>
  </si>
  <si>
    <t>폐콘크리트</t>
  </si>
  <si>
    <t>이물질이 없는 순수한 폐콘크리트</t>
  </si>
  <si>
    <t>TON</t>
  </si>
  <si>
    <t>52B84247AB81582B35B25D749B8EEB</t>
  </si>
  <si>
    <t>010252B84247AB81582B35B25D749B8EEB</t>
  </si>
  <si>
    <t>폐아스팔트콘크리트</t>
  </si>
  <si>
    <t>이물질이 없는 순수한 폐아스팔트콘크리트</t>
  </si>
  <si>
    <t>52B84247AB81582B35B25D749B8DC4</t>
  </si>
  <si>
    <t>010252B84247AB81582B35B25D749B8DC4</t>
  </si>
  <si>
    <t>건설폐재류</t>
  </si>
  <si>
    <t>가연성이 제거된 재활용이 가능한 혼합물</t>
  </si>
  <si>
    <t>52B84247AB81582B35B25D749B8C3E</t>
  </si>
  <si>
    <t>010252B84247AB81582B35B25D749B8C3E</t>
  </si>
  <si>
    <t>건설폐기물 상차 및 운반비 - 중량 기준</t>
  </si>
  <si>
    <t>중간처리 대상, 24ton 덤프트럭, 30km</t>
  </si>
  <si>
    <t>52B84247AB81582A3B2225D7324762</t>
  </si>
  <si>
    <t>010252B84247AB81582A3B2225D7324762</t>
  </si>
  <si>
    <t>0103  작 업 부 산 물</t>
  </si>
  <si>
    <t>0103</t>
  </si>
  <si>
    <t>1</t>
  </si>
  <si>
    <t>철강설</t>
  </si>
  <si>
    <t>철강설, 고철, 작업설부산물</t>
  </si>
  <si>
    <t>55B382374FB4BF2C3EE2457ED95D98B46B0779</t>
  </si>
  <si>
    <t>010355B382374FB4BF2C3EE2457ED95D98B46B0779</t>
  </si>
  <si>
    <t>철강설, 스텐레스, 작업설부산물</t>
  </si>
  <si>
    <t>kg</t>
  </si>
  <si>
    <t>55B382374FB4BF2C3EE2457ED95D98B46B0650</t>
  </si>
  <si>
    <t>010355B382374FB4BF2C3EE2457ED95D98B46B0650</t>
  </si>
  <si>
    <t>0104  02.구미 119안전센터</t>
  </si>
  <si>
    <t>0104</t>
  </si>
  <si>
    <t>010401  가  설  공  사</t>
  </si>
  <si>
    <t>010401</t>
  </si>
  <si>
    <t>01040152B84247AB81692234A2402BE390BC</t>
  </si>
  <si>
    <t>010401529B62D7B0342D2433D29359881272</t>
  </si>
  <si>
    <t>크레인(타이어)</t>
  </si>
  <si>
    <t>55A122372212232A3192773AD605DCEC8C41AEA0</t>
  </si>
  <si>
    <t>01040155A122372212232A3192773AD605DCEC8C41AEA0</t>
  </si>
  <si>
    <t>010402  토    공    사</t>
  </si>
  <si>
    <t>010402</t>
  </si>
  <si>
    <t>01040252B8728704CEAE2F3FA2E8F7215BA6</t>
  </si>
  <si>
    <t>01040252B872876D7849203A62B59B313347</t>
  </si>
  <si>
    <t>01040252B872876D78492134F2EC183B6755</t>
  </si>
  <si>
    <t>010403  철근콘크리트공사</t>
  </si>
  <si>
    <t>010403</t>
  </si>
  <si>
    <t>01040352B80237641AB22C3EC229DBCC621A</t>
  </si>
  <si>
    <t>콘크리트 기계비빔 타설</t>
  </si>
  <si>
    <t>소형구조물</t>
  </si>
  <si>
    <t>52B81217CFBB4D2135629587E2A1A1</t>
  </si>
  <si>
    <t>01040352B81217CFBB4D2135629587E2A1A1</t>
  </si>
  <si>
    <t>01040352B81217CFBB4D213572BDB74E2105</t>
  </si>
  <si>
    <t>01040352B81217BD77EE263DB2308F4DB2D1</t>
  </si>
  <si>
    <t>케미칼앙카철근매입(HILTI-HY200)</t>
  </si>
  <si>
    <t>D20 L170mm HOLL28mm-놋드포함(L:330)</t>
  </si>
  <si>
    <t>52B802371C7A552E38F2D03514632F</t>
  </si>
  <si>
    <t>01040352B802371C7A552E38F2D03514632F</t>
  </si>
  <si>
    <t>케미컬 앵커 인발테스트</t>
  </si>
  <si>
    <t>5300627786990F293142ABEEF503201DA1F684</t>
  </si>
  <si>
    <t>0104035300627786990F293142ABEEF503201DA1F684</t>
  </si>
  <si>
    <t>비파괴검사</t>
  </si>
  <si>
    <t>5300627786990F293142ABEEF503201DA1F687</t>
  </si>
  <si>
    <t>0104035300627786990F293142ABEEF503201DA1F687</t>
  </si>
  <si>
    <t>콘크리트 보수, 보강</t>
  </si>
  <si>
    <t>신, 구콘크리트 접착제</t>
  </si>
  <si>
    <t>52B8B217C5419C2B371292EB643AD6</t>
  </si>
  <si>
    <t>01040352B8B217C5419C2B371292EB643AD6</t>
  </si>
  <si>
    <t>콘크리트 치핑</t>
  </si>
  <si>
    <t>인력치핑</t>
  </si>
  <si>
    <t>52B94237848F3F203B62732D843443</t>
  </si>
  <si>
    <t>01040352B94237848F3F203B62732D843443</t>
  </si>
  <si>
    <t>스파이럴철근</t>
  </si>
  <si>
    <t>Ø6</t>
  </si>
  <si>
    <t>529B22B7A5F0BA2737725F85E71B82</t>
  </si>
  <si>
    <t>010403529B22B7A5F0BA2737725F85E71B82</t>
  </si>
  <si>
    <t>010404  철  골  공  사</t>
  </si>
  <si>
    <t>010404</t>
  </si>
  <si>
    <t>H형강 - 서울</t>
  </si>
  <si>
    <t>SS275, 250*250*9*14mm, 대리점상차도</t>
  </si>
  <si>
    <t>5590B2C708A8402A31B2BED8FA6E077DB31AA4</t>
  </si>
  <si>
    <t>0104045590B2C708A8402A31B2BED8FA6E077DB31AA4</t>
  </si>
  <si>
    <t>열연강판(후판) - 서울</t>
  </si>
  <si>
    <t>열연강판, 6.0∼7.0mm, 2438*6096, 대리점상차도</t>
  </si>
  <si>
    <t>5590B2C708A87C233022AA76EDEACC911B83E2</t>
  </si>
  <si>
    <t>0104045590B2C708A87C233022AA76EDEACC911B83E2</t>
  </si>
  <si>
    <t>열연강판, 8.0∼9.0mm, 2438*6096, 대리점상차도</t>
  </si>
  <si>
    <t>5590B2C708A87C233022AA76EDEACC911B83EC</t>
  </si>
  <si>
    <t>0104045590B2C708A87C233022AA76EDEACC911B83EC</t>
  </si>
  <si>
    <t>열연강판, 9.0∼12.0mm, 2438*6096, 대리점상차도</t>
  </si>
  <si>
    <t>5590B2C708A87C233022AA76EDEACC911B82D8</t>
  </si>
  <si>
    <t>0104045590B2C708A87C233022AA76EDEACC911B82D8</t>
  </si>
  <si>
    <t>열연강판, 12.0∼20.0mm, 2438*6096, 대리점상차도</t>
  </si>
  <si>
    <t>5590B2C708A87C233022AA76EDEACC911B82D9</t>
  </si>
  <si>
    <t>0104045590B2C708A87C233022AA76EDEACC911B82D9</t>
  </si>
  <si>
    <t>고장력볼트</t>
  </si>
  <si>
    <t>고장력볼트, F10T, M20*60mm</t>
  </si>
  <si>
    <t>조</t>
  </si>
  <si>
    <t>5590A237B2028F2B3B02B9C32E818C2CEB26E7</t>
  </si>
  <si>
    <t>0104045590A237B2028F2B3B02B9C32E818C2CEB26E7</t>
  </si>
  <si>
    <t>웨지앵커볼트 설치</t>
  </si>
  <si>
    <t>M8</t>
  </si>
  <si>
    <t>5300627786990F293142ABEEF50320686A6EA6</t>
  </si>
  <si>
    <t>0104045300627786990F293142ABEEF50320686A6EA6</t>
  </si>
  <si>
    <t>스터드볼트 설치 / 자동용접</t>
  </si>
  <si>
    <t>M16*160</t>
  </si>
  <si>
    <t>52B802371C7A4B27305227BA13893C</t>
  </si>
  <si>
    <t>01040452B802371C7A4B27305227BA13893C</t>
  </si>
  <si>
    <t>철골 가공 조립(적은 구조)</t>
  </si>
  <si>
    <t>Rolled shape, 60ton 미만</t>
  </si>
  <si>
    <t>52B802370210262E3FC2C3B9448167</t>
  </si>
  <si>
    <t>01040452B802370210262E3FC2C3B9448167</t>
  </si>
  <si>
    <t>철골세우기 - 표준단가</t>
  </si>
  <si>
    <t>6층 미만</t>
  </si>
  <si>
    <t>52B8023764A87B213BA2588A89042F</t>
  </si>
  <si>
    <t>01040452B8023764A87B213BA2588A89042F</t>
  </si>
  <si>
    <t>고장력 볼트 본조임 - 표준단가</t>
  </si>
  <si>
    <t>90본/t 미만</t>
  </si>
  <si>
    <t>52B80237641AA0263EB27AF5E2F13B</t>
  </si>
  <si>
    <t>01040452B80237641AA0263EB27AF5E2F13B</t>
  </si>
  <si>
    <t>수용접(Rolled shape 제작)</t>
  </si>
  <si>
    <t>20(m/t) 미만, 30ton 미만</t>
  </si>
  <si>
    <t>52B80237641AA02433D2C512F6D4BE</t>
  </si>
  <si>
    <t>01040452B80237641AA02433D2C512F6D4BE</t>
  </si>
  <si>
    <t>녹막이 페인트칠</t>
  </si>
  <si>
    <t>철골면</t>
  </si>
  <si>
    <t>52B8023749A7C6273742878549FC17</t>
  </si>
  <si>
    <t>01040452B8023749A7C6273742878549FC17</t>
  </si>
  <si>
    <t>내화페인트</t>
  </si>
  <si>
    <t>2시간</t>
  </si>
  <si>
    <t>52B8023749A7C6273742878549F932</t>
  </si>
  <si>
    <t>01040452B8023749A7C6273742878549F932</t>
  </si>
  <si>
    <t>우레탄페인트</t>
  </si>
  <si>
    <t>52B8023749A7C6273742878549F8BC</t>
  </si>
  <si>
    <t>01040452B8023749A7C6273742878549F8BC</t>
  </si>
  <si>
    <t>010405  마  감  공  사</t>
  </si>
  <si>
    <t>010405</t>
  </si>
  <si>
    <t>01040552B8D267C34116223652D3BB7AFE02</t>
  </si>
  <si>
    <t>0104055590B2C708F0642F3862192155E03E0AA5688E</t>
  </si>
  <si>
    <t>01040501  가스배관 설치</t>
  </si>
  <si>
    <t>01040501</t>
  </si>
  <si>
    <t>LNG가스 배관공사</t>
  </si>
  <si>
    <t>식</t>
  </si>
  <si>
    <t>52B9522737C8762639822FED9D7162</t>
  </si>
  <si>
    <t>0104050152B9522737C8762639822FED9D7162</t>
  </si>
  <si>
    <t>기술검토서비</t>
  </si>
  <si>
    <t>5300627786990F293142ABEEF503206AB9A35B</t>
  </si>
  <si>
    <t>010405015300627786990F293142ABEEF503206AB9A35B</t>
  </si>
  <si>
    <t>도시가스,안전공사 검사</t>
  </si>
  <si>
    <t>5300627786990F293142ABEEF503206AB9A35C</t>
  </si>
  <si>
    <t>010405015300627786990F293142ABEEF503206AB9A35C</t>
  </si>
  <si>
    <t>010406  철  거  공  사</t>
  </si>
  <si>
    <t>010406</t>
  </si>
  <si>
    <t>01040652B94237B1D7A2233592061BC9C2DE</t>
  </si>
  <si>
    <t>01040652B94237B1F227263552F7F7945ED1</t>
  </si>
  <si>
    <t>01040652B94237B18F362538E2601D249D91</t>
  </si>
  <si>
    <t>01040652B94237B141CB203DF29B6F36CF8C</t>
  </si>
  <si>
    <t>가스배관 철거</t>
  </si>
  <si>
    <t>52B94237B141D5273492EC9E04E183</t>
  </si>
  <si>
    <t>01040652B94237B141D5273492EC9E04E183</t>
  </si>
  <si>
    <t>실외기 이전설치</t>
  </si>
  <si>
    <t>52B94237B141D5273492EC9E04EE5B</t>
  </si>
  <si>
    <t>01040652B94237B141D5273492EC9E04EE5B</t>
  </si>
  <si>
    <t>010407  골    재    비</t>
  </si>
  <si>
    <t>010407</t>
  </si>
  <si>
    <t>01040755B382374F375A273362A21CA442FDEECC47C4</t>
  </si>
  <si>
    <t>01040755B382374F375A26311246131FEB41CAA07FA7</t>
  </si>
  <si>
    <t>0104075590B2C708BADC2231F254D67D42E4B43F7F8D</t>
  </si>
  <si>
    <t>0105  운    반    비</t>
  </si>
  <si>
    <t>0105</t>
  </si>
  <si>
    <t>2</t>
  </si>
  <si>
    <t>운반비(트레일러 20ton+크레인 10ton)</t>
  </si>
  <si>
    <t>철골, L:40km</t>
  </si>
  <si>
    <t>52B91287485408253DF2E60BC69D8C</t>
  </si>
  <si>
    <t>010552B91287485408253DF2E60BC69D8C</t>
  </si>
  <si>
    <t>0106  건설폐기물처리비</t>
  </si>
  <si>
    <t>0106</t>
  </si>
  <si>
    <t>010652B84247AB81582B35B25D749B8EEB</t>
  </si>
  <si>
    <t>010652B84247AB81582B35B25D749B8C3E</t>
  </si>
  <si>
    <t>010652B84247AB81582A3B2225D7324762</t>
  </si>
  <si>
    <t>0107  작 업 부 산 물</t>
  </si>
  <si>
    <t>0107</t>
  </si>
  <si>
    <t>010755B382374FB4BF2C3EE2457ED95D98B46B0779</t>
  </si>
  <si>
    <t>비      고</t>
  </si>
  <si>
    <t>공 사 원 가 계 산 서</t>
  </si>
  <si>
    <t>공사명 : 분당 야탑, 구미 119안전센터 내진보강공사</t>
  </si>
  <si>
    <t>비        목</t>
  </si>
  <si>
    <t>금      액</t>
  </si>
  <si>
    <t>구        성        비</t>
  </si>
  <si>
    <t>순   공   사   원   가</t>
  </si>
  <si>
    <t>재   료   비</t>
  </si>
  <si>
    <t>노   무   비</t>
  </si>
  <si>
    <t>경        비</t>
  </si>
  <si>
    <t>A1</t>
  </si>
  <si>
    <t>직  접  재  료  비</t>
  </si>
  <si>
    <t>A2</t>
  </si>
  <si>
    <t>간  접  재  료  비</t>
  </si>
  <si>
    <t>A3</t>
  </si>
  <si>
    <t>작 업 부 산 물</t>
  </si>
  <si>
    <t>AS</t>
  </si>
  <si>
    <t>[ 소          계 ]</t>
  </si>
  <si>
    <t>B1</t>
  </si>
  <si>
    <t>직  접  노  무  비</t>
  </si>
  <si>
    <t>B2</t>
  </si>
  <si>
    <t>간  접  노  무  비</t>
  </si>
  <si>
    <t>직접노무비 * 12.5%</t>
  </si>
  <si>
    <t>BS</t>
  </si>
  <si>
    <t>C1</t>
  </si>
  <si>
    <t>운    반    비</t>
  </si>
  <si>
    <t>C2</t>
  </si>
  <si>
    <t>경              비</t>
  </si>
  <si>
    <t>C4</t>
  </si>
  <si>
    <t>산  재  보  험  료</t>
  </si>
  <si>
    <t>노무비 * 3.7%</t>
  </si>
  <si>
    <t>C5</t>
  </si>
  <si>
    <t>고  용  보  험  료</t>
  </si>
  <si>
    <t>노무비 * 1.01%</t>
  </si>
  <si>
    <t>C6</t>
  </si>
  <si>
    <t>국민  건강  보험료</t>
  </si>
  <si>
    <t>직접노무비 * 3.495%</t>
  </si>
  <si>
    <t>C7</t>
  </si>
  <si>
    <t>국민  연금  보험료</t>
  </si>
  <si>
    <t>직접노무비 * 4.5%</t>
  </si>
  <si>
    <t>C8</t>
  </si>
  <si>
    <t>퇴직  공제  부금비</t>
  </si>
  <si>
    <t>직접노무비 * 2.3%</t>
  </si>
  <si>
    <t>CA</t>
  </si>
  <si>
    <t>산업안전보건관리비</t>
  </si>
  <si>
    <t>(재료비+직노+관급자재비) * 2.93%</t>
  </si>
  <si>
    <t>CB</t>
  </si>
  <si>
    <t>노인장기요양보험료</t>
  </si>
  <si>
    <t>건강보험료 * 12.27%</t>
  </si>
  <si>
    <t>CG</t>
  </si>
  <si>
    <t>기   타    경   비</t>
  </si>
  <si>
    <t>(재료비+노무비) * 7.8%</t>
  </si>
  <si>
    <t>CH</t>
  </si>
  <si>
    <t>환  경  보  전  비</t>
  </si>
  <si>
    <t>(재료비+직노+경비) * 0.3%</t>
  </si>
  <si>
    <t>CK</t>
  </si>
  <si>
    <t>하도급지급보증수수료</t>
  </si>
  <si>
    <t>(재료비+직노+경비) * 0.081%</t>
  </si>
  <si>
    <t>최저가대상공사</t>
  </si>
  <si>
    <t>CL</t>
  </si>
  <si>
    <t>건설기계대여금지급보증서발급수수료</t>
  </si>
  <si>
    <t>(재료비+직노+경비) * 0.32%</t>
  </si>
  <si>
    <t>CS</t>
  </si>
  <si>
    <t>S1</t>
  </si>
  <si>
    <t xml:space="preserve">        계</t>
  </si>
  <si>
    <t>D1</t>
  </si>
  <si>
    <t>일  반  관  리  비</t>
  </si>
  <si>
    <t>계 * 6%</t>
  </si>
  <si>
    <t>D2</t>
  </si>
  <si>
    <t>이              윤</t>
  </si>
  <si>
    <t>(노무비+경비+일반관리비) * 15%</t>
  </si>
  <si>
    <t>D3</t>
  </si>
  <si>
    <t>폐기물 처리비</t>
  </si>
  <si>
    <t>D9</t>
  </si>
  <si>
    <t>공   급    가   액</t>
  </si>
  <si>
    <t>DB</t>
  </si>
  <si>
    <t>부  가  가  치  세</t>
  </si>
  <si>
    <t>공급가액 * 10%</t>
  </si>
  <si>
    <t>DH</t>
  </si>
  <si>
    <t>도      급      액</t>
  </si>
  <si>
    <t>S2</t>
  </si>
  <si>
    <t>총   공   사    비</t>
  </si>
  <si>
    <t>TON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</si>
</sst>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,###"/>
    <numFmt numFmtId="177" formatCode="#,###;\-#,###;#;"/>
    <numFmt numFmtId="178" formatCode="&quot;₩&quot;#,##0;[Red]&quot;₩&quot;#,##0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u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11"/>
      <color theme="1"/>
      <name val="돋움체"/>
      <family val="3"/>
      <charset val="129"/>
    </font>
    <font>
      <b/>
      <u/>
      <sz val="16"/>
      <color theme="1"/>
      <name val="돋움체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quotePrefix="1">
      <alignment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vertical="center"/>
    </xf>
    <xf numFmtId="0" fontId="3" fillId="0" borderId="1" xfId="0" quotePrefix="1" applyFont="1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vertical="center"/>
    </xf>
    <xf numFmtId="0" fontId="4" fillId="0" borderId="1" xfId="0" quotePrefix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177" fontId="5" fillId="0" borderId="1" xfId="0" applyNumberFormat="1" applyFont="1" applyBorder="1" applyAlignment="1">
      <alignment vertical="center" wrapText="1"/>
    </xf>
    <xf numFmtId="0" fontId="0" fillId="0" borderId="1" xfId="0" quotePrefix="1" applyFont="1" applyBorder="1" applyAlignment="1">
      <alignment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right" vertical="center"/>
    </xf>
    <xf numFmtId="178" fontId="9" fillId="0" borderId="0" xfId="1" applyNumberFormat="1" applyFont="1" applyFill="1" applyBorder="1" applyAlignment="1">
      <alignment horizontal="right" vertical="center"/>
    </xf>
    <xf numFmtId="0" fontId="0" fillId="0" borderId="1" xfId="0" quotePrefix="1" applyFont="1" applyBorder="1" applyAlignment="1">
      <alignment vertical="center" wrapText="1"/>
    </xf>
    <xf numFmtId="0" fontId="0" fillId="0" borderId="1" xfId="0" quotePrefix="1" applyFont="1" applyBorder="1" applyAlignment="1">
      <alignment vertical="center" wrapText="1"/>
    </xf>
    <xf numFmtId="0" fontId="0" fillId="0" borderId="1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quotePrefix="1" applyFont="1" applyAlignment="1">
      <alignment vertical="center"/>
    </xf>
    <xf numFmtId="0" fontId="6" fillId="0" borderId="1" xfId="0" quotePrefix="1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distributed" vertical="center" wrapText="1"/>
    </xf>
    <xf numFmtId="0" fontId="0" fillId="0" borderId="0" xfId="0" quotePrefix="1">
      <alignment vertical="center"/>
    </xf>
    <xf numFmtId="0" fontId="3" fillId="0" borderId="1" xfId="0" quotePrefix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/>
    </xf>
    <xf numFmtId="0" fontId="0" fillId="0" borderId="0" xfId="0" quotePrefix="1" applyFont="1" applyAlignment="1">
      <alignment vertical="center"/>
    </xf>
    <xf numFmtId="0" fontId="0" fillId="0" borderId="3" xfId="0" quotePrefix="1" applyFont="1" applyBorder="1" applyAlignment="1">
      <alignment vertical="center" wrapText="1"/>
    </xf>
    <xf numFmtId="0" fontId="0" fillId="0" borderId="4" xfId="0" quotePrefix="1" applyFont="1" applyBorder="1" applyAlignment="1">
      <alignment vertical="center" wrapText="1"/>
    </xf>
    <xf numFmtId="0" fontId="0" fillId="0" borderId="5" xfId="0" quotePrefix="1" applyFont="1" applyBorder="1" applyAlignment="1">
      <alignment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topLeftCell="B1" workbookViewId="0">
      <selection activeCell="B2" sqref="B2:E2"/>
    </sheetView>
  </sheetViews>
  <sheetFormatPr defaultRowHeight="16.5" x14ac:dyDescent="0.3"/>
  <cols>
    <col min="1" max="1" width="0" hidden="1" customWidth="1"/>
    <col min="2" max="3" width="4.625" customWidth="1"/>
    <col min="4" max="4" width="35.625" customWidth="1"/>
    <col min="5" max="5" width="25.625" customWidth="1"/>
    <col min="6" max="6" width="60.625" customWidth="1"/>
    <col min="7" max="7" width="30.625" customWidth="1"/>
  </cols>
  <sheetData>
    <row r="1" spans="1:7" ht="24" customHeight="1" x14ac:dyDescent="0.3">
      <c r="B1" s="21" t="s">
        <v>429</v>
      </c>
      <c r="C1" s="21"/>
      <c r="D1" s="21"/>
      <c r="E1" s="21"/>
      <c r="F1" s="21"/>
      <c r="G1" s="21"/>
    </row>
    <row r="2" spans="1:7" ht="21.95" customHeight="1" x14ac:dyDescent="0.3">
      <c r="B2" s="22" t="s">
        <v>430</v>
      </c>
      <c r="C2" s="22"/>
      <c r="D2" s="22"/>
      <c r="E2" s="22"/>
      <c r="F2" s="16" t="str">
        <f>"금액"&amp;":"&amp;" "&amp;NUMBERSTRING(E32,1)&amp;"원"&amp;" "&amp;"정"</f>
        <v>금액: 영원 정</v>
      </c>
      <c r="G2" s="17">
        <f>E32</f>
        <v>0</v>
      </c>
    </row>
    <row r="3" spans="1:7" ht="21.95" customHeight="1" x14ac:dyDescent="0.3">
      <c r="B3" s="23" t="s">
        <v>431</v>
      </c>
      <c r="C3" s="23"/>
      <c r="D3" s="23"/>
      <c r="E3" s="13" t="s">
        <v>432</v>
      </c>
      <c r="F3" s="13" t="s">
        <v>433</v>
      </c>
      <c r="G3" s="13" t="s">
        <v>428</v>
      </c>
    </row>
    <row r="4" spans="1:7" ht="21.95" customHeight="1" x14ac:dyDescent="0.3">
      <c r="A4" s="1" t="s">
        <v>438</v>
      </c>
      <c r="B4" s="24" t="s">
        <v>434</v>
      </c>
      <c r="C4" s="24" t="s">
        <v>435</v>
      </c>
      <c r="D4" s="14" t="s">
        <v>439</v>
      </c>
      <c r="E4" s="15">
        <f>TRUNC(공종별집계표!F5, 0)</f>
        <v>0</v>
      </c>
      <c r="F4" s="12" t="s">
        <v>52</v>
      </c>
      <c r="G4" s="12" t="s">
        <v>52</v>
      </c>
    </row>
    <row r="5" spans="1:7" ht="21.95" customHeight="1" x14ac:dyDescent="0.3">
      <c r="A5" s="1" t="s">
        <v>440</v>
      </c>
      <c r="B5" s="24"/>
      <c r="C5" s="24"/>
      <c r="D5" s="14" t="s">
        <v>441</v>
      </c>
      <c r="E5" s="15">
        <v>0</v>
      </c>
      <c r="F5" s="12" t="s">
        <v>52</v>
      </c>
      <c r="G5" s="12" t="s">
        <v>52</v>
      </c>
    </row>
    <row r="6" spans="1:7" ht="21.95" customHeight="1" x14ac:dyDescent="0.3">
      <c r="A6" s="1" t="s">
        <v>442</v>
      </c>
      <c r="B6" s="24"/>
      <c r="C6" s="24"/>
      <c r="D6" s="14" t="s">
        <v>443</v>
      </c>
      <c r="E6" s="15">
        <f>TRUNC(공종별집계표!T16+공종별집계표!T28, 0)</f>
        <v>0</v>
      </c>
      <c r="F6" s="12" t="s">
        <v>52</v>
      </c>
      <c r="G6" s="12" t="s">
        <v>52</v>
      </c>
    </row>
    <row r="7" spans="1:7" ht="21.95" customHeight="1" x14ac:dyDescent="0.3">
      <c r="A7" s="1" t="s">
        <v>444</v>
      </c>
      <c r="B7" s="24"/>
      <c r="C7" s="24"/>
      <c r="D7" s="14" t="s">
        <v>445</v>
      </c>
      <c r="E7" s="15">
        <f>TRUNC(E4+E5+E6, 0)</f>
        <v>0</v>
      </c>
      <c r="F7" s="12" t="s">
        <v>52</v>
      </c>
      <c r="G7" s="12" t="s">
        <v>52</v>
      </c>
    </row>
    <row r="8" spans="1:7" ht="21.95" customHeight="1" x14ac:dyDescent="0.3">
      <c r="A8" s="1" t="s">
        <v>446</v>
      </c>
      <c r="B8" s="24"/>
      <c r="C8" s="24" t="s">
        <v>436</v>
      </c>
      <c r="D8" s="14" t="s">
        <v>447</v>
      </c>
      <c r="E8" s="15">
        <f>TRUNC(공종별집계표!H5, 0)</f>
        <v>0</v>
      </c>
      <c r="F8" s="12" t="s">
        <v>52</v>
      </c>
      <c r="G8" s="12" t="s">
        <v>52</v>
      </c>
    </row>
    <row r="9" spans="1:7" ht="21.95" customHeight="1" x14ac:dyDescent="0.3">
      <c r="A9" s="1" t="s">
        <v>448</v>
      </c>
      <c r="B9" s="24"/>
      <c r="C9" s="24"/>
      <c r="D9" s="14" t="s">
        <v>449</v>
      </c>
      <c r="E9" s="15">
        <f>TRUNC(E8*0.125, 0)</f>
        <v>0</v>
      </c>
      <c r="F9" s="12" t="s">
        <v>450</v>
      </c>
      <c r="G9" s="12" t="s">
        <v>52</v>
      </c>
    </row>
    <row r="10" spans="1:7" ht="21.95" customHeight="1" x14ac:dyDescent="0.3">
      <c r="A10" s="1" t="s">
        <v>451</v>
      </c>
      <c r="B10" s="24"/>
      <c r="C10" s="24"/>
      <c r="D10" s="14" t="s">
        <v>445</v>
      </c>
      <c r="E10" s="15">
        <f>TRUNC(E8+E9, 0)</f>
        <v>0</v>
      </c>
      <c r="F10" s="12" t="s">
        <v>52</v>
      </c>
      <c r="G10" s="12" t="s">
        <v>52</v>
      </c>
    </row>
    <row r="11" spans="1:7" ht="21.95" customHeight="1" x14ac:dyDescent="0.3">
      <c r="A11" s="1" t="s">
        <v>452</v>
      </c>
      <c r="B11" s="24"/>
      <c r="C11" s="24" t="s">
        <v>437</v>
      </c>
      <c r="D11" s="14" t="s">
        <v>453</v>
      </c>
      <c r="E11" s="15">
        <f>TRUNC(공종별집계표!T26, 0)</f>
        <v>0</v>
      </c>
      <c r="F11" s="12" t="s">
        <v>52</v>
      </c>
      <c r="G11" s="12" t="s">
        <v>52</v>
      </c>
    </row>
    <row r="12" spans="1:7" ht="21.95" customHeight="1" x14ac:dyDescent="0.3">
      <c r="A12" s="1" t="s">
        <v>454</v>
      </c>
      <c r="B12" s="24"/>
      <c r="C12" s="24"/>
      <c r="D12" s="14" t="s">
        <v>455</v>
      </c>
      <c r="E12" s="15">
        <f>TRUNC(공종별집계표!J5, 0)</f>
        <v>0</v>
      </c>
      <c r="F12" s="12" t="s">
        <v>52</v>
      </c>
      <c r="G12" s="12" t="s">
        <v>52</v>
      </c>
    </row>
    <row r="13" spans="1:7" ht="21.95" customHeight="1" x14ac:dyDescent="0.3">
      <c r="A13" s="1" t="s">
        <v>456</v>
      </c>
      <c r="B13" s="24"/>
      <c r="C13" s="24"/>
      <c r="D13" s="14" t="s">
        <v>457</v>
      </c>
      <c r="E13" s="15">
        <f>TRUNC(E10*0.037, 0)</f>
        <v>0</v>
      </c>
      <c r="F13" s="12" t="s">
        <v>458</v>
      </c>
      <c r="G13" s="12" t="s">
        <v>52</v>
      </c>
    </row>
    <row r="14" spans="1:7" ht="21.95" customHeight="1" x14ac:dyDescent="0.3">
      <c r="A14" s="1" t="s">
        <v>459</v>
      </c>
      <c r="B14" s="24"/>
      <c r="C14" s="24"/>
      <c r="D14" s="14" t="s">
        <v>460</v>
      </c>
      <c r="E14" s="15">
        <f>TRUNC(E10*0.0101, 0)</f>
        <v>0</v>
      </c>
      <c r="F14" s="12" t="s">
        <v>461</v>
      </c>
      <c r="G14" s="12" t="s">
        <v>52</v>
      </c>
    </row>
    <row r="15" spans="1:7" ht="21.95" customHeight="1" x14ac:dyDescent="0.3">
      <c r="A15" s="1" t="s">
        <v>462</v>
      </c>
      <c r="B15" s="24"/>
      <c r="C15" s="24"/>
      <c r="D15" s="14" t="s">
        <v>463</v>
      </c>
      <c r="E15" s="15">
        <f>TRUNC(E8*0.03495, 0)</f>
        <v>0</v>
      </c>
      <c r="F15" s="12" t="s">
        <v>464</v>
      </c>
      <c r="G15" s="12" t="s">
        <v>52</v>
      </c>
    </row>
    <row r="16" spans="1:7" ht="21.95" customHeight="1" x14ac:dyDescent="0.3">
      <c r="A16" s="1" t="s">
        <v>465</v>
      </c>
      <c r="B16" s="24"/>
      <c r="C16" s="24"/>
      <c r="D16" s="14" t="s">
        <v>466</v>
      </c>
      <c r="E16" s="15">
        <f>TRUNC(E8*0.045, 0)</f>
        <v>0</v>
      </c>
      <c r="F16" s="12" t="s">
        <v>467</v>
      </c>
      <c r="G16" s="12" t="s">
        <v>52</v>
      </c>
    </row>
    <row r="17" spans="1:7" ht="21.95" customHeight="1" x14ac:dyDescent="0.3">
      <c r="A17" s="1" t="s">
        <v>468</v>
      </c>
      <c r="B17" s="24"/>
      <c r="C17" s="24"/>
      <c r="D17" s="14" t="s">
        <v>469</v>
      </c>
      <c r="E17" s="15">
        <f>TRUNC(E8*0.023, 0)</f>
        <v>0</v>
      </c>
      <c r="F17" s="12" t="s">
        <v>470</v>
      </c>
      <c r="G17" s="12" t="s">
        <v>52</v>
      </c>
    </row>
    <row r="18" spans="1:7" ht="21.95" customHeight="1" x14ac:dyDescent="0.3">
      <c r="A18" s="1" t="s">
        <v>471</v>
      </c>
      <c r="B18" s="24"/>
      <c r="C18" s="24"/>
      <c r="D18" s="14" t="s">
        <v>472</v>
      </c>
      <c r="E18" s="15">
        <f>TRUNC((E7+E8+(0/1.1))*0.0293, 0)</f>
        <v>0</v>
      </c>
      <c r="F18" s="12" t="s">
        <v>473</v>
      </c>
      <c r="G18" s="12" t="s">
        <v>52</v>
      </c>
    </row>
    <row r="19" spans="1:7" ht="21.95" customHeight="1" x14ac:dyDescent="0.3">
      <c r="A19" s="1" t="s">
        <v>474</v>
      </c>
      <c r="B19" s="24"/>
      <c r="C19" s="24"/>
      <c r="D19" s="14" t="s">
        <v>475</v>
      </c>
      <c r="E19" s="15">
        <f>TRUNC(E15*0.1227, 0)</f>
        <v>0</v>
      </c>
      <c r="F19" s="12" t="s">
        <v>476</v>
      </c>
      <c r="G19" s="12" t="s">
        <v>52</v>
      </c>
    </row>
    <row r="20" spans="1:7" ht="21.95" customHeight="1" x14ac:dyDescent="0.3">
      <c r="A20" s="1" t="s">
        <v>477</v>
      </c>
      <c r="B20" s="24"/>
      <c r="C20" s="24"/>
      <c r="D20" s="14" t="s">
        <v>478</v>
      </c>
      <c r="E20" s="15">
        <f>TRUNC((E7+E10)*0.078, 0)</f>
        <v>0</v>
      </c>
      <c r="F20" s="12" t="s">
        <v>479</v>
      </c>
      <c r="G20" s="12" t="s">
        <v>52</v>
      </c>
    </row>
    <row r="21" spans="1:7" ht="21.95" customHeight="1" x14ac:dyDescent="0.3">
      <c r="A21" s="1" t="s">
        <v>480</v>
      </c>
      <c r="B21" s="24"/>
      <c r="C21" s="24"/>
      <c r="D21" s="14" t="s">
        <v>481</v>
      </c>
      <c r="E21" s="15">
        <f>TRUNC((E7+E8+E11+E12)*0.003, 0)</f>
        <v>0</v>
      </c>
      <c r="F21" s="12" t="s">
        <v>482</v>
      </c>
      <c r="G21" s="12" t="s">
        <v>52</v>
      </c>
    </row>
    <row r="22" spans="1:7" ht="21.95" customHeight="1" x14ac:dyDescent="0.3">
      <c r="A22" s="1" t="s">
        <v>483</v>
      </c>
      <c r="B22" s="24"/>
      <c r="C22" s="24"/>
      <c r="D22" s="14" t="s">
        <v>484</v>
      </c>
      <c r="E22" s="15">
        <f>TRUNC((E7+E8+E11+E12)*0.00081, 0)</f>
        <v>0</v>
      </c>
      <c r="F22" s="12" t="s">
        <v>485</v>
      </c>
      <c r="G22" s="12" t="s">
        <v>486</v>
      </c>
    </row>
    <row r="23" spans="1:7" ht="21.95" customHeight="1" x14ac:dyDescent="0.3">
      <c r="A23" s="1" t="s">
        <v>487</v>
      </c>
      <c r="B23" s="24"/>
      <c r="C23" s="24"/>
      <c r="D23" s="14" t="s">
        <v>488</v>
      </c>
      <c r="E23" s="15">
        <f>TRUNC((E7+E8+E11+E12)*0.0032, 0)</f>
        <v>0</v>
      </c>
      <c r="F23" s="12" t="s">
        <v>489</v>
      </c>
      <c r="G23" s="12" t="s">
        <v>52</v>
      </c>
    </row>
    <row r="24" spans="1:7" ht="21.95" customHeight="1" x14ac:dyDescent="0.3">
      <c r="A24" s="1" t="s">
        <v>490</v>
      </c>
      <c r="B24" s="24"/>
      <c r="C24" s="24"/>
      <c r="D24" s="14" t="s">
        <v>445</v>
      </c>
      <c r="E24" s="15">
        <f>TRUNC(E11+E12+E13+E14+E15+E16+E17+E18+E19+E20+E21+E22+E23, 0)</f>
        <v>0</v>
      </c>
      <c r="F24" s="12" t="s">
        <v>52</v>
      </c>
      <c r="G24" s="12" t="s">
        <v>52</v>
      </c>
    </row>
    <row r="25" spans="1:7" ht="21.95" customHeight="1" x14ac:dyDescent="0.3">
      <c r="A25" s="1" t="s">
        <v>491</v>
      </c>
      <c r="B25" s="19" t="s">
        <v>492</v>
      </c>
      <c r="C25" s="19"/>
      <c r="D25" s="20"/>
      <c r="E25" s="15">
        <f>TRUNC(E7+E10+E24, 0)</f>
        <v>0</v>
      </c>
      <c r="F25" s="12" t="s">
        <v>52</v>
      </c>
      <c r="G25" s="12" t="s">
        <v>52</v>
      </c>
    </row>
    <row r="26" spans="1:7" ht="21.95" customHeight="1" x14ac:dyDescent="0.3">
      <c r="A26" s="1" t="s">
        <v>493</v>
      </c>
      <c r="B26" s="19" t="s">
        <v>494</v>
      </c>
      <c r="C26" s="19"/>
      <c r="D26" s="20"/>
      <c r="E26" s="15">
        <f>TRUNC(E25*0.06, 0)</f>
        <v>0</v>
      </c>
      <c r="F26" s="12" t="s">
        <v>495</v>
      </c>
      <c r="G26" s="12" t="s">
        <v>52</v>
      </c>
    </row>
    <row r="27" spans="1:7" ht="21.95" customHeight="1" x14ac:dyDescent="0.3">
      <c r="A27" s="1" t="s">
        <v>496</v>
      </c>
      <c r="B27" s="19" t="s">
        <v>497</v>
      </c>
      <c r="C27" s="19"/>
      <c r="D27" s="20"/>
      <c r="E27" s="15"/>
      <c r="F27" s="12" t="s">
        <v>498</v>
      </c>
      <c r="G27" s="12" t="s">
        <v>52</v>
      </c>
    </row>
    <row r="28" spans="1:7" ht="21.95" customHeight="1" x14ac:dyDescent="0.3">
      <c r="A28" s="1" t="s">
        <v>499</v>
      </c>
      <c r="B28" s="19" t="s">
        <v>500</v>
      </c>
      <c r="C28" s="19"/>
      <c r="D28" s="20"/>
      <c r="E28" s="15"/>
      <c r="F28" s="12" t="s">
        <v>52</v>
      </c>
      <c r="G28" s="12" t="s">
        <v>52</v>
      </c>
    </row>
    <row r="29" spans="1:7" ht="21.95" customHeight="1" x14ac:dyDescent="0.3">
      <c r="A29" s="1" t="s">
        <v>501</v>
      </c>
      <c r="B29" s="30" t="s">
        <v>502</v>
      </c>
      <c r="C29" s="31"/>
      <c r="D29" s="32"/>
      <c r="E29" s="15"/>
      <c r="F29" s="18" t="s">
        <v>52</v>
      </c>
      <c r="G29" s="18" t="s">
        <v>52</v>
      </c>
    </row>
    <row r="30" spans="1:7" ht="21.95" customHeight="1" x14ac:dyDescent="0.3">
      <c r="A30" s="1" t="s">
        <v>503</v>
      </c>
      <c r="B30" s="30" t="s">
        <v>504</v>
      </c>
      <c r="C30" s="31"/>
      <c r="D30" s="32"/>
      <c r="E30" s="15"/>
      <c r="F30" s="18" t="s">
        <v>505</v>
      </c>
      <c r="G30" s="18" t="s">
        <v>52</v>
      </c>
    </row>
    <row r="31" spans="1:7" ht="21.95" customHeight="1" x14ac:dyDescent="0.3">
      <c r="A31" s="1" t="s">
        <v>506</v>
      </c>
      <c r="B31" s="30" t="s">
        <v>507</v>
      </c>
      <c r="C31" s="31"/>
      <c r="D31" s="32"/>
      <c r="E31" s="15"/>
      <c r="F31" s="18" t="s">
        <v>52</v>
      </c>
      <c r="G31" s="18" t="s">
        <v>52</v>
      </c>
    </row>
    <row r="32" spans="1:7" ht="21.95" customHeight="1" x14ac:dyDescent="0.3">
      <c r="A32" s="1" t="s">
        <v>508</v>
      </c>
      <c r="B32" s="30" t="s">
        <v>509</v>
      </c>
      <c r="C32" s="31"/>
      <c r="D32" s="32"/>
      <c r="E32" s="15"/>
      <c r="F32" s="18" t="s">
        <v>52</v>
      </c>
      <c r="G32" s="18" t="s">
        <v>52</v>
      </c>
    </row>
  </sheetData>
  <mergeCells count="15">
    <mergeCell ref="B1:G1"/>
    <mergeCell ref="B2:E2"/>
    <mergeCell ref="B3:D3"/>
    <mergeCell ref="B4:B24"/>
    <mergeCell ref="C4:C7"/>
    <mergeCell ref="C8:C10"/>
    <mergeCell ref="C11:C24"/>
    <mergeCell ref="B31:D31"/>
    <mergeCell ref="B32:D32"/>
    <mergeCell ref="B25:D25"/>
    <mergeCell ref="B26:D26"/>
    <mergeCell ref="B27:D27"/>
    <mergeCell ref="B28:D28"/>
    <mergeCell ref="B29:D29"/>
    <mergeCell ref="B30:D30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workbookViewId="0">
      <selection sqref="A1:M1"/>
    </sheetView>
  </sheetViews>
  <sheetFormatPr defaultRowHeight="16.5" x14ac:dyDescent="0.3"/>
  <cols>
    <col min="1" max="1" width="40.625" customWidth="1"/>
    <col min="2" max="2" width="20.625" customWidth="1"/>
    <col min="3" max="4" width="4.625" customWidth="1"/>
    <col min="5" max="12" width="13.625" customWidth="1"/>
    <col min="13" max="13" width="12.625" customWidth="1"/>
    <col min="14" max="16" width="2.625" hidden="1" customWidth="1"/>
    <col min="17" max="19" width="1.625" hidden="1" customWidth="1"/>
    <col min="20" max="20" width="18.625" hidden="1" customWidth="1"/>
  </cols>
  <sheetData>
    <row r="1" spans="1:20" ht="30" customHeight="1" x14ac:dyDescent="0.3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20" ht="30" customHeight="1" x14ac:dyDescent="0.3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20" ht="30" customHeight="1" x14ac:dyDescent="0.3">
      <c r="A3" s="26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/>
      <c r="G3" s="26" t="s">
        <v>9</v>
      </c>
      <c r="H3" s="26"/>
      <c r="I3" s="26" t="s">
        <v>10</v>
      </c>
      <c r="J3" s="26"/>
      <c r="K3" s="26" t="s">
        <v>11</v>
      </c>
      <c r="L3" s="26"/>
      <c r="M3" s="26" t="s">
        <v>12</v>
      </c>
      <c r="N3" s="25" t="s">
        <v>13</v>
      </c>
      <c r="O3" s="25" t="s">
        <v>14</v>
      </c>
      <c r="P3" s="25" t="s">
        <v>15</v>
      </c>
      <c r="Q3" s="25" t="s">
        <v>16</v>
      </c>
      <c r="R3" s="25" t="s">
        <v>17</v>
      </c>
      <c r="S3" s="25" t="s">
        <v>18</v>
      </c>
      <c r="T3" s="25" t="s">
        <v>19</v>
      </c>
    </row>
    <row r="4" spans="1:20" ht="30" customHeight="1" x14ac:dyDescent="0.3">
      <c r="A4" s="27"/>
      <c r="B4" s="27"/>
      <c r="C4" s="27"/>
      <c r="D4" s="27"/>
      <c r="E4" s="7" t="s">
        <v>7</v>
      </c>
      <c r="F4" s="7" t="s">
        <v>8</v>
      </c>
      <c r="G4" s="7" t="s">
        <v>7</v>
      </c>
      <c r="H4" s="7" t="s">
        <v>8</v>
      </c>
      <c r="I4" s="7" t="s">
        <v>7</v>
      </c>
      <c r="J4" s="7" t="s">
        <v>8</v>
      </c>
      <c r="K4" s="7" t="s">
        <v>7</v>
      </c>
      <c r="L4" s="7" t="s">
        <v>8</v>
      </c>
      <c r="M4" s="27"/>
      <c r="N4" s="25"/>
      <c r="O4" s="25"/>
      <c r="P4" s="25"/>
      <c r="Q4" s="25"/>
      <c r="R4" s="25"/>
      <c r="S4" s="25"/>
      <c r="T4" s="25"/>
    </row>
    <row r="5" spans="1:20" ht="30" customHeight="1" x14ac:dyDescent="0.3">
      <c r="A5" s="8" t="s">
        <v>51</v>
      </c>
      <c r="B5" s="8" t="s">
        <v>52</v>
      </c>
      <c r="C5" s="8" t="s">
        <v>52</v>
      </c>
      <c r="D5" s="9">
        <v>1</v>
      </c>
      <c r="E5" s="10"/>
      <c r="F5" s="10"/>
      <c r="G5" s="10"/>
      <c r="H5" s="10"/>
      <c r="I5" s="10"/>
      <c r="J5" s="10"/>
      <c r="K5" s="10"/>
      <c r="L5" s="10"/>
      <c r="M5" s="8" t="s">
        <v>52</v>
      </c>
      <c r="N5" s="2" t="s">
        <v>53</v>
      </c>
      <c r="O5" s="2" t="s">
        <v>52</v>
      </c>
      <c r="P5" s="2" t="s">
        <v>52</v>
      </c>
      <c r="Q5" s="2" t="s">
        <v>52</v>
      </c>
      <c r="R5" s="3">
        <v>1</v>
      </c>
      <c r="S5" s="2" t="s">
        <v>52</v>
      </c>
      <c r="T5" s="6"/>
    </row>
    <row r="6" spans="1:20" ht="30" customHeight="1" x14ac:dyDescent="0.3">
      <c r="A6" s="8" t="s">
        <v>54</v>
      </c>
      <c r="B6" s="8" t="s">
        <v>52</v>
      </c>
      <c r="C6" s="8" t="s">
        <v>52</v>
      </c>
      <c r="D6" s="9">
        <v>1</v>
      </c>
      <c r="E6" s="10"/>
      <c r="F6" s="10"/>
      <c r="G6" s="10"/>
      <c r="H6" s="10"/>
      <c r="I6" s="10"/>
      <c r="J6" s="10"/>
      <c r="K6" s="10"/>
      <c r="L6" s="10"/>
      <c r="M6" s="8" t="s">
        <v>52</v>
      </c>
      <c r="N6" s="2" t="s">
        <v>55</v>
      </c>
      <c r="O6" s="2" t="s">
        <v>52</v>
      </c>
      <c r="P6" s="2" t="s">
        <v>53</v>
      </c>
      <c r="Q6" s="2" t="s">
        <v>52</v>
      </c>
      <c r="R6" s="3">
        <v>2</v>
      </c>
      <c r="S6" s="2" t="s">
        <v>52</v>
      </c>
      <c r="T6" s="6"/>
    </row>
    <row r="7" spans="1:20" ht="30" customHeight="1" x14ac:dyDescent="0.3">
      <c r="A7" s="8" t="s">
        <v>56</v>
      </c>
      <c r="B7" s="8" t="s">
        <v>52</v>
      </c>
      <c r="C7" s="8" t="s">
        <v>52</v>
      </c>
      <c r="D7" s="9">
        <v>1</v>
      </c>
      <c r="E7" s="10"/>
      <c r="F7" s="10"/>
      <c r="G7" s="10"/>
      <c r="H7" s="10"/>
      <c r="I7" s="10"/>
      <c r="J7" s="10"/>
      <c r="K7" s="10"/>
      <c r="L7" s="10"/>
      <c r="M7" s="8" t="s">
        <v>52</v>
      </c>
      <c r="N7" s="2" t="s">
        <v>57</v>
      </c>
      <c r="O7" s="2" t="s">
        <v>52</v>
      </c>
      <c r="P7" s="2" t="s">
        <v>55</v>
      </c>
      <c r="Q7" s="2" t="s">
        <v>52</v>
      </c>
      <c r="R7" s="3">
        <v>3</v>
      </c>
      <c r="S7" s="2" t="s">
        <v>52</v>
      </c>
      <c r="T7" s="6"/>
    </row>
    <row r="8" spans="1:20" ht="30" customHeight="1" x14ac:dyDescent="0.3">
      <c r="A8" s="8" t="s">
        <v>71</v>
      </c>
      <c r="B8" s="8" t="s">
        <v>52</v>
      </c>
      <c r="C8" s="8" t="s">
        <v>52</v>
      </c>
      <c r="D8" s="9">
        <v>1</v>
      </c>
      <c r="E8" s="10"/>
      <c r="F8" s="10"/>
      <c r="G8" s="10"/>
      <c r="H8" s="10"/>
      <c r="I8" s="10"/>
      <c r="J8" s="10"/>
      <c r="K8" s="10"/>
      <c r="L8" s="10"/>
      <c r="M8" s="8" t="s">
        <v>52</v>
      </c>
      <c r="N8" s="2" t="s">
        <v>72</v>
      </c>
      <c r="O8" s="2" t="s">
        <v>52</v>
      </c>
      <c r="P8" s="2" t="s">
        <v>55</v>
      </c>
      <c r="Q8" s="2" t="s">
        <v>52</v>
      </c>
      <c r="R8" s="3">
        <v>3</v>
      </c>
      <c r="S8" s="2" t="s">
        <v>52</v>
      </c>
      <c r="T8" s="6"/>
    </row>
    <row r="9" spans="1:20" ht="30" customHeight="1" x14ac:dyDescent="0.3">
      <c r="A9" s="8" t="s">
        <v>86</v>
      </c>
      <c r="B9" s="8" t="s">
        <v>52</v>
      </c>
      <c r="C9" s="8" t="s">
        <v>52</v>
      </c>
      <c r="D9" s="9">
        <v>1</v>
      </c>
      <c r="E9" s="10"/>
      <c r="F9" s="10"/>
      <c r="G9" s="10"/>
      <c r="H9" s="10"/>
      <c r="I9" s="10"/>
      <c r="J9" s="10"/>
      <c r="K9" s="10"/>
      <c r="L9" s="10"/>
      <c r="M9" s="8" t="s">
        <v>52</v>
      </c>
      <c r="N9" s="2" t="s">
        <v>87</v>
      </c>
      <c r="O9" s="2" t="s">
        <v>52</v>
      </c>
      <c r="P9" s="2" t="s">
        <v>55</v>
      </c>
      <c r="Q9" s="2" t="s">
        <v>52</v>
      </c>
      <c r="R9" s="3">
        <v>3</v>
      </c>
      <c r="S9" s="2" t="s">
        <v>52</v>
      </c>
      <c r="T9" s="6"/>
    </row>
    <row r="10" spans="1:20" ht="30" customHeight="1" x14ac:dyDescent="0.3">
      <c r="A10" s="8" t="s">
        <v>99</v>
      </c>
      <c r="B10" s="8" t="s">
        <v>52</v>
      </c>
      <c r="C10" s="8" t="s">
        <v>52</v>
      </c>
      <c r="D10" s="9">
        <v>1</v>
      </c>
      <c r="E10" s="10"/>
      <c r="F10" s="10"/>
      <c r="G10" s="10"/>
      <c r="H10" s="10"/>
      <c r="I10" s="10"/>
      <c r="J10" s="10"/>
      <c r="K10" s="10"/>
      <c r="L10" s="10"/>
      <c r="M10" s="8" t="s">
        <v>52</v>
      </c>
      <c r="N10" s="2" t="s">
        <v>100</v>
      </c>
      <c r="O10" s="2" t="s">
        <v>52</v>
      </c>
      <c r="P10" s="2" t="s">
        <v>55</v>
      </c>
      <c r="Q10" s="2" t="s">
        <v>52</v>
      </c>
      <c r="R10" s="3">
        <v>3</v>
      </c>
      <c r="S10" s="2" t="s">
        <v>52</v>
      </c>
      <c r="T10" s="6"/>
    </row>
    <row r="11" spans="1:20" ht="30" customHeight="1" x14ac:dyDescent="0.3">
      <c r="A11" s="8" t="s">
        <v>127</v>
      </c>
      <c r="B11" s="8" t="s">
        <v>52</v>
      </c>
      <c r="C11" s="8" t="s">
        <v>52</v>
      </c>
      <c r="D11" s="9">
        <v>1</v>
      </c>
      <c r="E11" s="10"/>
      <c r="F11" s="10"/>
      <c r="G11" s="10"/>
      <c r="H11" s="10"/>
      <c r="I11" s="10"/>
      <c r="J11" s="10"/>
      <c r="K11" s="10"/>
      <c r="L11" s="10"/>
      <c r="M11" s="8" t="s">
        <v>52</v>
      </c>
      <c r="N11" s="2" t="s">
        <v>128</v>
      </c>
      <c r="O11" s="2" t="s">
        <v>52</v>
      </c>
      <c r="P11" s="2" t="s">
        <v>55</v>
      </c>
      <c r="Q11" s="2" t="s">
        <v>52</v>
      </c>
      <c r="R11" s="3">
        <v>3</v>
      </c>
      <c r="S11" s="2" t="s">
        <v>52</v>
      </c>
      <c r="T11" s="6"/>
    </row>
    <row r="12" spans="1:20" ht="30" customHeight="1" x14ac:dyDescent="0.3">
      <c r="A12" s="8" t="s">
        <v>170</v>
      </c>
      <c r="B12" s="8" t="s">
        <v>52</v>
      </c>
      <c r="C12" s="8" t="s">
        <v>52</v>
      </c>
      <c r="D12" s="9">
        <v>1</v>
      </c>
      <c r="E12" s="10"/>
      <c r="F12" s="10"/>
      <c r="G12" s="10"/>
      <c r="H12" s="10"/>
      <c r="I12" s="10"/>
      <c r="J12" s="10"/>
      <c r="K12" s="10"/>
      <c r="L12" s="10"/>
      <c r="M12" s="8" t="s">
        <v>52</v>
      </c>
      <c r="N12" s="2" t="s">
        <v>171</v>
      </c>
      <c r="O12" s="2" t="s">
        <v>52</v>
      </c>
      <c r="P12" s="2" t="s">
        <v>55</v>
      </c>
      <c r="Q12" s="2" t="s">
        <v>52</v>
      </c>
      <c r="R12" s="3">
        <v>3</v>
      </c>
      <c r="S12" s="2" t="s">
        <v>52</v>
      </c>
      <c r="T12" s="6"/>
    </row>
    <row r="13" spans="1:20" ht="30" customHeight="1" x14ac:dyDescent="0.3">
      <c r="A13" s="8" t="s">
        <v>183</v>
      </c>
      <c r="B13" s="8" t="s">
        <v>52</v>
      </c>
      <c r="C13" s="8" t="s">
        <v>52</v>
      </c>
      <c r="D13" s="9">
        <v>1</v>
      </c>
      <c r="E13" s="10"/>
      <c r="F13" s="10"/>
      <c r="G13" s="10"/>
      <c r="H13" s="10"/>
      <c r="I13" s="10"/>
      <c r="J13" s="10"/>
      <c r="K13" s="10"/>
      <c r="L13" s="10"/>
      <c r="M13" s="8" t="s">
        <v>52</v>
      </c>
      <c r="N13" s="2" t="s">
        <v>184</v>
      </c>
      <c r="O13" s="2" t="s">
        <v>52</v>
      </c>
      <c r="P13" s="2" t="s">
        <v>55</v>
      </c>
      <c r="Q13" s="2" t="s">
        <v>52</v>
      </c>
      <c r="R13" s="3">
        <v>3</v>
      </c>
      <c r="S13" s="2" t="s">
        <v>52</v>
      </c>
      <c r="T13" s="6"/>
    </row>
    <row r="14" spans="1:20" ht="30" customHeight="1" x14ac:dyDescent="0.3">
      <c r="A14" s="8" t="s">
        <v>230</v>
      </c>
      <c r="B14" s="8" t="s">
        <v>52</v>
      </c>
      <c r="C14" s="8" t="s">
        <v>52</v>
      </c>
      <c r="D14" s="9">
        <v>1</v>
      </c>
      <c r="E14" s="10"/>
      <c r="F14" s="10"/>
      <c r="G14" s="10"/>
      <c r="H14" s="10"/>
      <c r="I14" s="10"/>
      <c r="J14" s="10"/>
      <c r="K14" s="10"/>
      <c r="L14" s="10"/>
      <c r="M14" s="8" t="s">
        <v>52</v>
      </c>
      <c r="N14" s="2" t="s">
        <v>231</v>
      </c>
      <c r="O14" s="2" t="s">
        <v>52</v>
      </c>
      <c r="P14" s="2" t="s">
        <v>55</v>
      </c>
      <c r="Q14" s="2" t="s">
        <v>52</v>
      </c>
      <c r="R14" s="3">
        <v>3</v>
      </c>
      <c r="S14" s="2" t="s">
        <v>52</v>
      </c>
      <c r="T14" s="6"/>
    </row>
    <row r="15" spans="1:20" ht="30" customHeight="1" x14ac:dyDescent="0.3">
      <c r="A15" s="8" t="s">
        <v>245</v>
      </c>
      <c r="B15" s="8" t="s">
        <v>52</v>
      </c>
      <c r="C15" s="8" t="s">
        <v>52</v>
      </c>
      <c r="D15" s="9">
        <v>1</v>
      </c>
      <c r="E15" s="10"/>
      <c r="F15" s="10"/>
      <c r="G15" s="10"/>
      <c r="H15" s="10"/>
      <c r="I15" s="10"/>
      <c r="J15" s="10"/>
      <c r="K15" s="10"/>
      <c r="L15" s="10"/>
      <c r="M15" s="8" t="s">
        <v>52</v>
      </c>
      <c r="N15" s="2" t="s">
        <v>246</v>
      </c>
      <c r="O15" s="2" t="s">
        <v>52</v>
      </c>
      <c r="P15" s="2" t="s">
        <v>52</v>
      </c>
      <c r="Q15" s="2" t="s">
        <v>247</v>
      </c>
      <c r="R15" s="3">
        <v>2</v>
      </c>
      <c r="S15" s="2" t="s">
        <v>52</v>
      </c>
      <c r="T15" s="6">
        <f>L15*1</f>
        <v>0</v>
      </c>
    </row>
    <row r="16" spans="1:20" ht="30" customHeight="1" x14ac:dyDescent="0.3">
      <c r="A16" s="8" t="s">
        <v>265</v>
      </c>
      <c r="B16" s="8" t="s">
        <v>52</v>
      </c>
      <c r="C16" s="8" t="s">
        <v>52</v>
      </c>
      <c r="D16" s="9">
        <v>1</v>
      </c>
      <c r="E16" s="10"/>
      <c r="F16" s="10"/>
      <c r="G16" s="10"/>
      <c r="H16" s="10"/>
      <c r="I16" s="10"/>
      <c r="J16" s="10"/>
      <c r="K16" s="10"/>
      <c r="L16" s="10"/>
      <c r="M16" s="8" t="s">
        <v>52</v>
      </c>
      <c r="N16" s="2" t="s">
        <v>266</v>
      </c>
      <c r="O16" s="2" t="s">
        <v>52</v>
      </c>
      <c r="P16" s="2" t="s">
        <v>52</v>
      </c>
      <c r="Q16" s="2" t="s">
        <v>267</v>
      </c>
      <c r="R16" s="3">
        <v>2</v>
      </c>
      <c r="S16" s="2" t="s">
        <v>52</v>
      </c>
      <c r="T16" s="6">
        <f>L16*1</f>
        <v>0</v>
      </c>
    </row>
    <row r="17" spans="1:20" ht="30" customHeight="1" x14ac:dyDescent="0.3">
      <c r="A17" s="8" t="s">
        <v>276</v>
      </c>
      <c r="B17" s="8" t="s">
        <v>52</v>
      </c>
      <c r="C17" s="8" t="s">
        <v>52</v>
      </c>
      <c r="D17" s="9">
        <v>1</v>
      </c>
      <c r="E17" s="10"/>
      <c r="F17" s="10"/>
      <c r="G17" s="10"/>
      <c r="H17" s="10"/>
      <c r="I17" s="10"/>
      <c r="J17" s="10"/>
      <c r="K17" s="10"/>
      <c r="L17" s="10"/>
      <c r="M17" s="8" t="s">
        <v>52</v>
      </c>
      <c r="N17" s="2" t="s">
        <v>277</v>
      </c>
      <c r="O17" s="2" t="s">
        <v>52</v>
      </c>
      <c r="P17" s="2" t="s">
        <v>53</v>
      </c>
      <c r="Q17" s="2" t="s">
        <v>52</v>
      </c>
      <c r="R17" s="3">
        <v>2</v>
      </c>
      <c r="S17" s="2" t="s">
        <v>52</v>
      </c>
      <c r="T17" s="6"/>
    </row>
    <row r="18" spans="1:20" ht="30" customHeight="1" x14ac:dyDescent="0.3">
      <c r="A18" s="8" t="s">
        <v>278</v>
      </c>
      <c r="B18" s="8" t="s">
        <v>52</v>
      </c>
      <c r="C18" s="8" t="s">
        <v>52</v>
      </c>
      <c r="D18" s="9">
        <v>1</v>
      </c>
      <c r="E18" s="10"/>
      <c r="F18" s="10"/>
      <c r="G18" s="10"/>
      <c r="H18" s="10"/>
      <c r="I18" s="10"/>
      <c r="J18" s="10"/>
      <c r="K18" s="10"/>
      <c r="L18" s="10"/>
      <c r="M18" s="8" t="s">
        <v>52</v>
      </c>
      <c r="N18" s="2" t="s">
        <v>279</v>
      </c>
      <c r="O18" s="2" t="s">
        <v>52</v>
      </c>
      <c r="P18" s="2" t="s">
        <v>277</v>
      </c>
      <c r="Q18" s="2" t="s">
        <v>52</v>
      </c>
      <c r="R18" s="3">
        <v>3</v>
      </c>
      <c r="S18" s="2" t="s">
        <v>52</v>
      </c>
      <c r="T18" s="6"/>
    </row>
    <row r="19" spans="1:20" ht="30" customHeight="1" x14ac:dyDescent="0.3">
      <c r="A19" s="8" t="s">
        <v>285</v>
      </c>
      <c r="B19" s="8" t="s">
        <v>52</v>
      </c>
      <c r="C19" s="8" t="s">
        <v>52</v>
      </c>
      <c r="D19" s="9">
        <v>1</v>
      </c>
      <c r="E19" s="10"/>
      <c r="F19" s="10"/>
      <c r="G19" s="10"/>
      <c r="H19" s="10"/>
      <c r="I19" s="10"/>
      <c r="J19" s="10"/>
      <c r="K19" s="10"/>
      <c r="L19" s="10"/>
      <c r="M19" s="8" t="s">
        <v>52</v>
      </c>
      <c r="N19" s="2" t="s">
        <v>286</v>
      </c>
      <c r="O19" s="2" t="s">
        <v>52</v>
      </c>
      <c r="P19" s="2" t="s">
        <v>277</v>
      </c>
      <c r="Q19" s="2" t="s">
        <v>52</v>
      </c>
      <c r="R19" s="3">
        <v>3</v>
      </c>
      <c r="S19" s="2" t="s">
        <v>52</v>
      </c>
      <c r="T19" s="6"/>
    </row>
    <row r="20" spans="1:20" ht="30" customHeight="1" x14ac:dyDescent="0.3">
      <c r="A20" s="8" t="s">
        <v>290</v>
      </c>
      <c r="B20" s="8" t="s">
        <v>52</v>
      </c>
      <c r="C20" s="8" t="s">
        <v>52</v>
      </c>
      <c r="D20" s="9">
        <v>1</v>
      </c>
      <c r="E20" s="10"/>
      <c r="F20" s="10"/>
      <c r="G20" s="10"/>
      <c r="H20" s="10"/>
      <c r="I20" s="10"/>
      <c r="J20" s="10"/>
      <c r="K20" s="10"/>
      <c r="L20" s="10"/>
      <c r="M20" s="8" t="s">
        <v>52</v>
      </c>
      <c r="N20" s="2" t="s">
        <v>291</v>
      </c>
      <c r="O20" s="2" t="s">
        <v>52</v>
      </c>
      <c r="P20" s="2" t="s">
        <v>277</v>
      </c>
      <c r="Q20" s="2" t="s">
        <v>52</v>
      </c>
      <c r="R20" s="3">
        <v>3</v>
      </c>
      <c r="S20" s="2" t="s">
        <v>52</v>
      </c>
      <c r="T20" s="6"/>
    </row>
    <row r="21" spans="1:20" ht="30" customHeight="1" x14ac:dyDescent="0.3">
      <c r="A21" s="8" t="s">
        <v>321</v>
      </c>
      <c r="B21" s="8" t="s">
        <v>52</v>
      </c>
      <c r="C21" s="8" t="s">
        <v>52</v>
      </c>
      <c r="D21" s="9">
        <v>1</v>
      </c>
      <c r="E21" s="10"/>
      <c r="F21" s="10"/>
      <c r="G21" s="10"/>
      <c r="H21" s="10"/>
      <c r="I21" s="10"/>
      <c r="J21" s="10"/>
      <c r="K21" s="10"/>
      <c r="L21" s="10"/>
      <c r="M21" s="8" t="s">
        <v>52</v>
      </c>
      <c r="N21" s="2" t="s">
        <v>322</v>
      </c>
      <c r="O21" s="2" t="s">
        <v>52</v>
      </c>
      <c r="P21" s="2" t="s">
        <v>277</v>
      </c>
      <c r="Q21" s="2" t="s">
        <v>52</v>
      </c>
      <c r="R21" s="3">
        <v>3</v>
      </c>
      <c r="S21" s="2" t="s">
        <v>52</v>
      </c>
      <c r="T21" s="6"/>
    </row>
    <row r="22" spans="1:20" ht="30" customHeight="1" x14ac:dyDescent="0.3">
      <c r="A22" s="8" t="s">
        <v>380</v>
      </c>
      <c r="B22" s="8" t="s">
        <v>52</v>
      </c>
      <c r="C22" s="8" t="s">
        <v>52</v>
      </c>
      <c r="D22" s="9">
        <v>1</v>
      </c>
      <c r="E22" s="10"/>
      <c r="F22" s="10"/>
      <c r="G22" s="10"/>
      <c r="H22" s="10"/>
      <c r="I22" s="10"/>
      <c r="J22" s="10"/>
      <c r="K22" s="10"/>
      <c r="L22" s="10"/>
      <c r="M22" s="8" t="s">
        <v>52</v>
      </c>
      <c r="N22" s="2" t="s">
        <v>381</v>
      </c>
      <c r="O22" s="2" t="s">
        <v>52</v>
      </c>
      <c r="P22" s="2" t="s">
        <v>277</v>
      </c>
      <c r="Q22" s="2" t="s">
        <v>52</v>
      </c>
      <c r="R22" s="3">
        <v>3</v>
      </c>
      <c r="S22" s="2" t="s">
        <v>52</v>
      </c>
      <c r="T22" s="6"/>
    </row>
    <row r="23" spans="1:20" ht="30" customHeight="1" x14ac:dyDescent="0.3">
      <c r="A23" s="8" t="s">
        <v>384</v>
      </c>
      <c r="B23" s="8" t="s">
        <v>52</v>
      </c>
      <c r="C23" s="8" t="s">
        <v>52</v>
      </c>
      <c r="D23" s="9">
        <v>1</v>
      </c>
      <c r="E23" s="10"/>
      <c r="F23" s="10"/>
      <c r="G23" s="10"/>
      <c r="H23" s="10"/>
      <c r="I23" s="10"/>
      <c r="J23" s="10"/>
      <c r="K23" s="10"/>
      <c r="L23" s="10"/>
      <c r="M23" s="8" t="s">
        <v>52</v>
      </c>
      <c r="N23" s="2" t="s">
        <v>385</v>
      </c>
      <c r="O23" s="2" t="s">
        <v>52</v>
      </c>
      <c r="P23" s="2" t="s">
        <v>381</v>
      </c>
      <c r="Q23" s="2" t="s">
        <v>52</v>
      </c>
      <c r="R23" s="3">
        <v>4</v>
      </c>
      <c r="S23" s="2" t="s">
        <v>52</v>
      </c>
      <c r="T23" s="6"/>
    </row>
    <row r="24" spans="1:20" ht="30" customHeight="1" x14ac:dyDescent="0.3">
      <c r="A24" s="8" t="s">
        <v>396</v>
      </c>
      <c r="B24" s="8" t="s">
        <v>52</v>
      </c>
      <c r="C24" s="8" t="s">
        <v>52</v>
      </c>
      <c r="D24" s="9">
        <v>1</v>
      </c>
      <c r="E24" s="10"/>
      <c r="F24" s="10"/>
      <c r="G24" s="10"/>
      <c r="H24" s="10"/>
      <c r="I24" s="10"/>
      <c r="J24" s="10"/>
      <c r="K24" s="10"/>
      <c r="L24" s="10"/>
      <c r="M24" s="8" t="s">
        <v>52</v>
      </c>
      <c r="N24" s="2" t="s">
        <v>397</v>
      </c>
      <c r="O24" s="2" t="s">
        <v>52</v>
      </c>
      <c r="P24" s="2" t="s">
        <v>277</v>
      </c>
      <c r="Q24" s="2" t="s">
        <v>52</v>
      </c>
      <c r="R24" s="3">
        <v>3</v>
      </c>
      <c r="S24" s="2" t="s">
        <v>52</v>
      </c>
      <c r="T24" s="6"/>
    </row>
    <row r="25" spans="1:20" ht="30" customHeight="1" x14ac:dyDescent="0.3">
      <c r="A25" s="8" t="s">
        <v>408</v>
      </c>
      <c r="B25" s="8" t="s">
        <v>52</v>
      </c>
      <c r="C25" s="8" t="s">
        <v>52</v>
      </c>
      <c r="D25" s="9">
        <v>1</v>
      </c>
      <c r="E25" s="10"/>
      <c r="F25" s="10"/>
      <c r="G25" s="10"/>
      <c r="H25" s="10"/>
      <c r="I25" s="10"/>
      <c r="J25" s="10"/>
      <c r="K25" s="10"/>
      <c r="L25" s="10"/>
      <c r="M25" s="8" t="s">
        <v>52</v>
      </c>
      <c r="N25" s="2" t="s">
        <v>409</v>
      </c>
      <c r="O25" s="2" t="s">
        <v>52</v>
      </c>
      <c r="P25" s="2" t="s">
        <v>277</v>
      </c>
      <c r="Q25" s="2" t="s">
        <v>52</v>
      </c>
      <c r="R25" s="3">
        <v>3</v>
      </c>
      <c r="S25" s="2" t="s">
        <v>52</v>
      </c>
      <c r="T25" s="6"/>
    </row>
    <row r="26" spans="1:20" ht="30" customHeight="1" x14ac:dyDescent="0.3">
      <c r="A26" s="8" t="s">
        <v>413</v>
      </c>
      <c r="B26" s="8" t="s">
        <v>52</v>
      </c>
      <c r="C26" s="8" t="s">
        <v>52</v>
      </c>
      <c r="D26" s="9">
        <v>1</v>
      </c>
      <c r="E26" s="10"/>
      <c r="F26" s="10"/>
      <c r="G26" s="10"/>
      <c r="H26" s="10"/>
      <c r="I26" s="10"/>
      <c r="J26" s="10"/>
      <c r="K26" s="10"/>
      <c r="L26" s="10"/>
      <c r="M26" s="8" t="s">
        <v>52</v>
      </c>
      <c r="N26" s="2" t="s">
        <v>414</v>
      </c>
      <c r="O26" s="2" t="s">
        <v>52</v>
      </c>
      <c r="P26" s="2" t="s">
        <v>52</v>
      </c>
      <c r="Q26" s="2" t="s">
        <v>415</v>
      </c>
      <c r="R26" s="3">
        <v>2</v>
      </c>
      <c r="S26" s="2" t="s">
        <v>52</v>
      </c>
      <c r="T26" s="6">
        <f>L26*1</f>
        <v>0</v>
      </c>
    </row>
    <row r="27" spans="1:20" ht="30" customHeight="1" x14ac:dyDescent="0.3">
      <c r="A27" s="8" t="s">
        <v>420</v>
      </c>
      <c r="B27" s="8" t="s">
        <v>52</v>
      </c>
      <c r="C27" s="8" t="s">
        <v>52</v>
      </c>
      <c r="D27" s="9">
        <v>1</v>
      </c>
      <c r="E27" s="10"/>
      <c r="F27" s="10"/>
      <c r="G27" s="10"/>
      <c r="H27" s="10"/>
      <c r="I27" s="10"/>
      <c r="J27" s="10"/>
      <c r="K27" s="10"/>
      <c r="L27" s="10"/>
      <c r="M27" s="8" t="s">
        <v>52</v>
      </c>
      <c r="N27" s="2" t="s">
        <v>421</v>
      </c>
      <c r="O27" s="2" t="s">
        <v>52</v>
      </c>
      <c r="P27" s="2" t="s">
        <v>52</v>
      </c>
      <c r="Q27" s="2" t="s">
        <v>247</v>
      </c>
      <c r="R27" s="3">
        <v>2</v>
      </c>
      <c r="S27" s="2" t="s">
        <v>52</v>
      </c>
      <c r="T27" s="6">
        <f>L27*1</f>
        <v>0</v>
      </c>
    </row>
    <row r="28" spans="1:20" ht="30" customHeight="1" x14ac:dyDescent="0.3">
      <c r="A28" s="8" t="s">
        <v>425</v>
      </c>
      <c r="B28" s="8" t="s">
        <v>52</v>
      </c>
      <c r="C28" s="8" t="s">
        <v>52</v>
      </c>
      <c r="D28" s="9">
        <v>1</v>
      </c>
      <c r="E28" s="10"/>
      <c r="F28" s="10"/>
      <c r="G28" s="10"/>
      <c r="H28" s="10"/>
      <c r="I28" s="10"/>
      <c r="J28" s="10"/>
      <c r="K28" s="10"/>
      <c r="L28" s="10"/>
      <c r="M28" s="8" t="s">
        <v>52</v>
      </c>
      <c r="N28" s="2" t="s">
        <v>426</v>
      </c>
      <c r="O28" s="2" t="s">
        <v>52</v>
      </c>
      <c r="P28" s="2" t="s">
        <v>52</v>
      </c>
      <c r="Q28" s="2" t="s">
        <v>267</v>
      </c>
      <c r="R28" s="3">
        <v>2</v>
      </c>
      <c r="S28" s="2" t="s">
        <v>52</v>
      </c>
      <c r="T28" s="6">
        <f>L28*1</f>
        <v>0</v>
      </c>
    </row>
    <row r="29" spans="1:20" ht="30" customHeight="1" x14ac:dyDescent="0.3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T29" s="5"/>
    </row>
    <row r="30" spans="1:20" ht="30" customHeight="1" x14ac:dyDescent="0.3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T30" s="5"/>
    </row>
    <row r="31" spans="1:20" ht="30" customHeight="1" x14ac:dyDescent="0.3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T31" s="5"/>
    </row>
    <row r="32" spans="1:20" ht="30" customHeight="1" x14ac:dyDescent="0.3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T32" s="5"/>
    </row>
    <row r="33" spans="1:20" ht="30" customHeight="1" x14ac:dyDescent="0.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T33" s="5"/>
    </row>
    <row r="34" spans="1:20" ht="30" customHeight="1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T34" s="5"/>
    </row>
    <row r="35" spans="1:20" ht="30" customHeight="1" x14ac:dyDescent="0.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T35" s="5"/>
    </row>
    <row r="36" spans="1:20" ht="30" customHeight="1" x14ac:dyDescent="0.3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T36" s="5"/>
    </row>
    <row r="37" spans="1:20" ht="30" customHeight="1" x14ac:dyDescent="0.3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T37" s="5"/>
    </row>
    <row r="38" spans="1:20" ht="30" customHeight="1" x14ac:dyDescent="0.3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T38" s="5"/>
    </row>
    <row r="39" spans="1:20" ht="30" customHeight="1" x14ac:dyDescent="0.3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T39" s="5"/>
    </row>
    <row r="40" spans="1:20" ht="30" customHeight="1" x14ac:dyDescent="0.3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T40" s="5"/>
    </row>
    <row r="41" spans="1:20" ht="30" customHeight="1" x14ac:dyDescent="0.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T41" s="5"/>
    </row>
    <row r="42" spans="1:20" ht="30" customHeight="1" x14ac:dyDescent="0.3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T42" s="5"/>
    </row>
    <row r="43" spans="1:20" ht="30" customHeight="1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T43" s="5"/>
    </row>
    <row r="44" spans="1:20" ht="30" customHeight="1" x14ac:dyDescent="0.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T44" s="5"/>
    </row>
    <row r="45" spans="1:20" ht="30" customHeight="1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T45" s="5"/>
    </row>
    <row r="46" spans="1:20" ht="30" customHeight="1" x14ac:dyDescent="0.3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T46" s="5"/>
    </row>
    <row r="47" spans="1:20" ht="30" customHeight="1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T47" s="5"/>
    </row>
    <row r="48" spans="1:20" ht="30" customHeight="1" x14ac:dyDescent="0.3">
      <c r="A48" s="8" t="s">
        <v>69</v>
      </c>
      <c r="B48" s="9"/>
      <c r="C48" s="9"/>
      <c r="D48" s="9"/>
      <c r="E48" s="9"/>
      <c r="F48" s="10"/>
      <c r="G48" s="9"/>
      <c r="H48" s="10"/>
      <c r="I48" s="9"/>
      <c r="J48" s="10"/>
      <c r="K48" s="9"/>
      <c r="L48" s="10"/>
      <c r="M48" s="9"/>
      <c r="T48" s="5"/>
    </row>
  </sheetData>
  <mergeCells count="18"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  <mergeCell ref="S3:S4"/>
    <mergeCell ref="T3:T4"/>
    <mergeCell ref="M3:M4"/>
    <mergeCell ref="N3:N4"/>
    <mergeCell ref="O3:O4"/>
    <mergeCell ref="P3:P4"/>
    <mergeCell ref="Q3:Q4"/>
    <mergeCell ref="R3:R4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9" scale="66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507"/>
  <sheetViews>
    <sheetView workbookViewId="0">
      <selection sqref="A1:M1"/>
    </sheetView>
  </sheetViews>
  <sheetFormatPr defaultRowHeight="16.5" x14ac:dyDescent="0.3"/>
  <cols>
    <col min="1" max="2" width="30.625" customWidth="1"/>
    <col min="3" max="3" width="4.625" customWidth="1"/>
    <col min="4" max="4" width="8.625" customWidth="1"/>
    <col min="5" max="12" width="13.625" customWidth="1"/>
    <col min="13" max="13" width="12.625" customWidth="1"/>
    <col min="14" max="43" width="2.625" hidden="1" customWidth="1"/>
    <col min="44" max="44" width="10.625" hidden="1" customWidth="1"/>
    <col min="45" max="46" width="1.625" hidden="1" customWidth="1"/>
    <col min="47" max="47" width="24.625" hidden="1" customWidth="1"/>
    <col min="48" max="48" width="10.625" hidden="1" customWidth="1"/>
  </cols>
  <sheetData>
    <row r="1" spans="1:48" ht="30" customHeight="1" x14ac:dyDescent="0.3">
      <c r="A1" s="29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48" ht="30" customHeight="1" x14ac:dyDescent="0.3">
      <c r="A2" s="26" t="s">
        <v>2</v>
      </c>
      <c r="B2" s="26" t="s">
        <v>3</v>
      </c>
      <c r="C2" s="26" t="s">
        <v>4</v>
      </c>
      <c r="D2" s="26" t="s">
        <v>5</v>
      </c>
      <c r="E2" s="26" t="s">
        <v>6</v>
      </c>
      <c r="F2" s="26"/>
      <c r="G2" s="26" t="s">
        <v>9</v>
      </c>
      <c r="H2" s="26"/>
      <c r="I2" s="26" t="s">
        <v>10</v>
      </c>
      <c r="J2" s="26"/>
      <c r="K2" s="26" t="s">
        <v>11</v>
      </c>
      <c r="L2" s="26"/>
      <c r="M2" s="26" t="s">
        <v>12</v>
      </c>
      <c r="N2" s="25" t="s">
        <v>20</v>
      </c>
      <c r="O2" s="25" t="s">
        <v>14</v>
      </c>
      <c r="P2" s="25" t="s">
        <v>21</v>
      </c>
      <c r="Q2" s="25" t="s">
        <v>13</v>
      </c>
      <c r="R2" s="25" t="s">
        <v>22</v>
      </c>
      <c r="S2" s="25" t="s">
        <v>23</v>
      </c>
      <c r="T2" s="25" t="s">
        <v>24</v>
      </c>
      <c r="U2" s="25" t="s">
        <v>25</v>
      </c>
      <c r="V2" s="25" t="s">
        <v>26</v>
      </c>
      <c r="W2" s="25" t="s">
        <v>27</v>
      </c>
      <c r="X2" s="25" t="s">
        <v>28</v>
      </c>
      <c r="Y2" s="25" t="s">
        <v>29</v>
      </c>
      <c r="Z2" s="25" t="s">
        <v>30</v>
      </c>
      <c r="AA2" s="25" t="s">
        <v>31</v>
      </c>
      <c r="AB2" s="25" t="s">
        <v>32</v>
      </c>
      <c r="AC2" s="25" t="s">
        <v>33</v>
      </c>
      <c r="AD2" s="25" t="s">
        <v>34</v>
      </c>
      <c r="AE2" s="25" t="s">
        <v>35</v>
      </c>
      <c r="AF2" s="25" t="s">
        <v>36</v>
      </c>
      <c r="AG2" s="25" t="s">
        <v>37</v>
      </c>
      <c r="AH2" s="25" t="s">
        <v>38</v>
      </c>
      <c r="AI2" s="25" t="s">
        <v>39</v>
      </c>
      <c r="AJ2" s="25" t="s">
        <v>40</v>
      </c>
      <c r="AK2" s="25" t="s">
        <v>41</v>
      </c>
      <c r="AL2" s="25" t="s">
        <v>42</v>
      </c>
      <c r="AM2" s="25" t="s">
        <v>43</v>
      </c>
      <c r="AN2" s="25" t="s">
        <v>44</v>
      </c>
      <c r="AO2" s="25" t="s">
        <v>45</v>
      </c>
      <c r="AP2" s="25" t="s">
        <v>46</v>
      </c>
      <c r="AQ2" s="25" t="s">
        <v>47</v>
      </c>
      <c r="AR2" s="25" t="s">
        <v>48</v>
      </c>
      <c r="AS2" s="25" t="s">
        <v>16</v>
      </c>
      <c r="AT2" s="25" t="s">
        <v>17</v>
      </c>
      <c r="AU2" s="25" t="s">
        <v>49</v>
      </c>
      <c r="AV2" s="25" t="s">
        <v>50</v>
      </c>
    </row>
    <row r="3" spans="1:48" ht="30" customHeight="1" x14ac:dyDescent="0.3">
      <c r="A3" s="26"/>
      <c r="B3" s="26"/>
      <c r="C3" s="26"/>
      <c r="D3" s="26"/>
      <c r="E3" s="4" t="s">
        <v>7</v>
      </c>
      <c r="F3" s="4" t="s">
        <v>8</v>
      </c>
      <c r="G3" s="4" t="s">
        <v>7</v>
      </c>
      <c r="H3" s="4" t="s">
        <v>8</v>
      </c>
      <c r="I3" s="4" t="s">
        <v>7</v>
      </c>
      <c r="J3" s="4" t="s">
        <v>8</v>
      </c>
      <c r="K3" s="4" t="s">
        <v>7</v>
      </c>
      <c r="L3" s="4" t="s">
        <v>8</v>
      </c>
      <c r="M3" s="26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</row>
    <row r="4" spans="1:48" ht="30" customHeight="1" x14ac:dyDescent="0.3">
      <c r="A4" s="8" t="s">
        <v>56</v>
      </c>
      <c r="B4" s="8" t="s">
        <v>52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2" t="s">
        <v>57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30" customHeight="1" x14ac:dyDescent="0.3">
      <c r="A5" s="8" t="s">
        <v>58</v>
      </c>
      <c r="B5" s="8" t="s">
        <v>59</v>
      </c>
      <c r="C5" s="8" t="s">
        <v>60</v>
      </c>
      <c r="D5" s="9">
        <v>6</v>
      </c>
      <c r="E5" s="11"/>
      <c r="F5" s="11"/>
      <c r="G5" s="11"/>
      <c r="H5" s="11"/>
      <c r="I5" s="11"/>
      <c r="J5" s="11"/>
      <c r="K5" s="11"/>
      <c r="L5" s="11"/>
      <c r="M5" s="8"/>
      <c r="N5" s="2" t="s">
        <v>61</v>
      </c>
      <c r="O5" s="2" t="s">
        <v>52</v>
      </c>
      <c r="P5" s="2" t="s">
        <v>52</v>
      </c>
      <c r="Q5" s="2" t="s">
        <v>57</v>
      </c>
      <c r="R5" s="2" t="s">
        <v>62</v>
      </c>
      <c r="S5" s="2" t="s">
        <v>63</v>
      </c>
      <c r="T5" s="2" t="s">
        <v>63</v>
      </c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2" t="s">
        <v>52</v>
      </c>
      <c r="AS5" s="2" t="s">
        <v>52</v>
      </c>
      <c r="AT5" s="3"/>
      <c r="AU5" s="2" t="s">
        <v>64</v>
      </c>
      <c r="AV5" s="3">
        <v>4</v>
      </c>
    </row>
    <row r="6" spans="1:48" ht="30" customHeight="1" x14ac:dyDescent="0.3">
      <c r="A6" s="8" t="s">
        <v>65</v>
      </c>
      <c r="B6" s="8" t="s">
        <v>66</v>
      </c>
      <c r="C6" s="8" t="s">
        <v>60</v>
      </c>
      <c r="D6" s="9">
        <v>56</v>
      </c>
      <c r="E6" s="11"/>
      <c r="F6" s="11"/>
      <c r="G6" s="11"/>
      <c r="H6" s="11"/>
      <c r="I6" s="11"/>
      <c r="J6" s="11"/>
      <c r="K6" s="11"/>
      <c r="L6" s="11"/>
      <c r="M6" s="8"/>
      <c r="N6" s="2" t="s">
        <v>67</v>
      </c>
      <c r="O6" s="2" t="s">
        <v>52</v>
      </c>
      <c r="P6" s="2" t="s">
        <v>52</v>
      </c>
      <c r="Q6" s="2" t="s">
        <v>57</v>
      </c>
      <c r="R6" s="2" t="s">
        <v>62</v>
      </c>
      <c r="S6" s="2" t="s">
        <v>63</v>
      </c>
      <c r="T6" s="2" t="s">
        <v>63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2" t="s">
        <v>52</v>
      </c>
      <c r="AS6" s="2" t="s">
        <v>52</v>
      </c>
      <c r="AT6" s="3"/>
      <c r="AU6" s="2" t="s">
        <v>68</v>
      </c>
      <c r="AV6" s="3">
        <v>5</v>
      </c>
    </row>
    <row r="7" spans="1:48" ht="30" customHeight="1" x14ac:dyDescent="0.3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48" ht="30" customHeight="1" x14ac:dyDescent="0.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48" ht="30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48" ht="30" customHeight="1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48" ht="30" customHeight="1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48" ht="30" customHeigh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48" ht="30" customHeight="1" x14ac:dyDescent="0.3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48" ht="30" customHeight="1" x14ac:dyDescent="0.3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48" ht="30" customHeight="1" x14ac:dyDescent="0.3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48" ht="30" customHeight="1" x14ac:dyDescent="0.3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48" ht="30" customHeight="1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48" ht="30" customHeight="1" x14ac:dyDescent="0.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48" ht="30" customHeight="1" x14ac:dyDescent="0.3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48" ht="30" customHeight="1" x14ac:dyDescent="0.3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48" ht="30" customHeight="1" x14ac:dyDescent="0.3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48" ht="30" customHeight="1" x14ac:dyDescent="0.3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48" ht="30" customHeight="1" x14ac:dyDescent="0.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48" ht="30" customHeight="1" x14ac:dyDescent="0.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48" ht="30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48" ht="30" customHeight="1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48" ht="30" customHeight="1" x14ac:dyDescent="0.3">
      <c r="A27" s="8" t="s">
        <v>69</v>
      </c>
      <c r="B27" s="9"/>
      <c r="C27" s="9"/>
      <c r="D27" s="9"/>
      <c r="E27" s="9"/>
      <c r="F27" s="11"/>
      <c r="G27" s="9"/>
      <c r="H27" s="11"/>
      <c r="I27" s="9"/>
      <c r="J27" s="11"/>
      <c r="K27" s="9"/>
      <c r="L27" s="11"/>
      <c r="M27" s="9"/>
      <c r="N27" t="s">
        <v>70</v>
      </c>
    </row>
    <row r="28" spans="1:48" ht="30" customHeight="1" x14ac:dyDescent="0.3">
      <c r="A28" s="8" t="s">
        <v>71</v>
      </c>
      <c r="B28" s="8" t="s">
        <v>52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3"/>
      <c r="O28" s="3"/>
      <c r="P28" s="3"/>
      <c r="Q28" s="2" t="s">
        <v>72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30" customHeight="1" x14ac:dyDescent="0.3">
      <c r="A29" s="8" t="s">
        <v>73</v>
      </c>
      <c r="B29" s="8" t="s">
        <v>74</v>
      </c>
      <c r="C29" s="8" t="s">
        <v>75</v>
      </c>
      <c r="D29" s="9">
        <v>2.6949999999999998</v>
      </c>
      <c r="E29" s="11"/>
      <c r="F29" s="11"/>
      <c r="G29" s="11"/>
      <c r="H29" s="11"/>
      <c r="I29" s="11"/>
      <c r="J29" s="11"/>
      <c r="K29" s="11"/>
      <c r="L29" s="11"/>
      <c r="M29" s="8"/>
      <c r="N29" s="2" t="s">
        <v>76</v>
      </c>
      <c r="O29" s="2" t="s">
        <v>52</v>
      </c>
      <c r="P29" s="2" t="s">
        <v>52</v>
      </c>
      <c r="Q29" s="2" t="s">
        <v>72</v>
      </c>
      <c r="R29" s="2" t="s">
        <v>62</v>
      </c>
      <c r="S29" s="2" t="s">
        <v>63</v>
      </c>
      <c r="T29" s="2" t="s">
        <v>63</v>
      </c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2" t="s">
        <v>52</v>
      </c>
      <c r="AS29" s="2" t="s">
        <v>52</v>
      </c>
      <c r="AT29" s="3"/>
      <c r="AU29" s="2" t="s">
        <v>77</v>
      </c>
      <c r="AV29" s="3">
        <v>7</v>
      </c>
    </row>
    <row r="30" spans="1:48" ht="30" customHeight="1" x14ac:dyDescent="0.3">
      <c r="A30" s="8" t="s">
        <v>78</v>
      </c>
      <c r="B30" s="8" t="s">
        <v>79</v>
      </c>
      <c r="C30" s="8" t="s">
        <v>75</v>
      </c>
      <c r="D30" s="9">
        <v>2.254</v>
      </c>
      <c r="E30" s="11"/>
      <c r="F30" s="11"/>
      <c r="G30" s="11"/>
      <c r="H30" s="11"/>
      <c r="I30" s="11"/>
      <c r="J30" s="11"/>
      <c r="K30" s="11"/>
      <c r="L30" s="11"/>
      <c r="M30" s="8"/>
      <c r="N30" s="2" t="s">
        <v>80</v>
      </c>
      <c r="O30" s="2" t="s">
        <v>52</v>
      </c>
      <c r="P30" s="2" t="s">
        <v>52</v>
      </c>
      <c r="Q30" s="2" t="s">
        <v>72</v>
      </c>
      <c r="R30" s="2" t="s">
        <v>62</v>
      </c>
      <c r="S30" s="2" t="s">
        <v>63</v>
      </c>
      <c r="T30" s="2" t="s">
        <v>63</v>
      </c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2" t="s">
        <v>52</v>
      </c>
      <c r="AS30" s="2" t="s">
        <v>52</v>
      </c>
      <c r="AT30" s="3"/>
      <c r="AU30" s="2" t="s">
        <v>81</v>
      </c>
      <c r="AV30" s="3">
        <v>8</v>
      </c>
    </row>
    <row r="31" spans="1:48" ht="30" customHeight="1" x14ac:dyDescent="0.3">
      <c r="A31" s="8" t="s">
        <v>82</v>
      </c>
      <c r="B31" s="8" t="s">
        <v>83</v>
      </c>
      <c r="C31" s="8" t="s">
        <v>75</v>
      </c>
      <c r="D31" s="9">
        <v>0.441</v>
      </c>
      <c r="E31" s="11"/>
      <c r="F31" s="11"/>
      <c r="G31" s="11"/>
      <c r="H31" s="11"/>
      <c r="I31" s="11"/>
      <c r="J31" s="11"/>
      <c r="K31" s="11"/>
      <c r="L31" s="11"/>
      <c r="M31" s="8"/>
      <c r="N31" s="2" t="s">
        <v>84</v>
      </c>
      <c r="O31" s="2" t="s">
        <v>52</v>
      </c>
      <c r="P31" s="2" t="s">
        <v>52</v>
      </c>
      <c r="Q31" s="2" t="s">
        <v>72</v>
      </c>
      <c r="R31" s="2" t="s">
        <v>62</v>
      </c>
      <c r="S31" s="2" t="s">
        <v>63</v>
      </c>
      <c r="T31" s="2" t="s">
        <v>63</v>
      </c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2" t="s">
        <v>52</v>
      </c>
      <c r="AS31" s="2" t="s">
        <v>52</v>
      </c>
      <c r="AT31" s="3"/>
      <c r="AU31" s="2" t="s">
        <v>85</v>
      </c>
      <c r="AV31" s="3">
        <v>9</v>
      </c>
    </row>
    <row r="32" spans="1:48" ht="30" customHeight="1" x14ac:dyDescent="0.3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30" customHeight="1" x14ac:dyDescent="0.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30" customHeight="1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ht="30" customHeight="1" x14ac:dyDescent="0.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30" customHeight="1" x14ac:dyDescent="0.3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30" customHeight="1" x14ac:dyDescent="0.3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ht="30" customHeight="1" x14ac:dyDescent="0.3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30" customHeight="1" x14ac:dyDescent="0.3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30" customHeight="1" x14ac:dyDescent="0.3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30" customHeight="1" x14ac:dyDescent="0.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30" customHeight="1" x14ac:dyDescent="0.3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30" customHeight="1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30" customHeight="1" x14ac:dyDescent="0.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30" customHeight="1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30" customHeight="1" x14ac:dyDescent="0.3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30" customHeight="1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30" customHeight="1" x14ac:dyDescent="0.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48" ht="30" customHeight="1" x14ac:dyDescent="0.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48" ht="30" customHeight="1" x14ac:dyDescent="0.3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48" ht="30" customHeight="1" x14ac:dyDescent="0.3">
      <c r="A51" s="8" t="s">
        <v>69</v>
      </c>
      <c r="B51" s="9"/>
      <c r="C51" s="9"/>
      <c r="D51" s="9"/>
      <c r="E51" s="9"/>
      <c r="F51" s="11"/>
      <c r="G51" s="9"/>
      <c r="H51" s="11"/>
      <c r="I51" s="9"/>
      <c r="J51" s="11"/>
      <c r="K51" s="9"/>
      <c r="L51" s="11"/>
      <c r="M51" s="9"/>
      <c r="N51" t="s">
        <v>70</v>
      </c>
    </row>
    <row r="52" spans="1:48" ht="30" customHeight="1" x14ac:dyDescent="0.3">
      <c r="A52" s="8" t="s">
        <v>86</v>
      </c>
      <c r="B52" s="8" t="s">
        <v>52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3"/>
      <c r="O52" s="3"/>
      <c r="P52" s="3"/>
      <c r="Q52" s="2" t="s">
        <v>87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ht="30" customHeight="1" x14ac:dyDescent="0.3">
      <c r="A53" s="8" t="s">
        <v>88</v>
      </c>
      <c r="B53" s="8" t="s">
        <v>52</v>
      </c>
      <c r="C53" s="8" t="s">
        <v>75</v>
      </c>
      <c r="D53" s="9">
        <v>0.68700000000000006</v>
      </c>
      <c r="E53" s="11"/>
      <c r="F53" s="11"/>
      <c r="G53" s="11"/>
      <c r="H53" s="11"/>
      <c r="I53" s="11"/>
      <c r="J53" s="11"/>
      <c r="K53" s="11"/>
      <c r="L53" s="11"/>
      <c r="M53" s="8"/>
      <c r="N53" s="2" t="s">
        <v>89</v>
      </c>
      <c r="O53" s="2" t="s">
        <v>52</v>
      </c>
      <c r="P53" s="2" t="s">
        <v>52</v>
      </c>
      <c r="Q53" s="2" t="s">
        <v>87</v>
      </c>
      <c r="R53" s="2" t="s">
        <v>62</v>
      </c>
      <c r="S53" s="2" t="s">
        <v>63</v>
      </c>
      <c r="T53" s="2" t="s">
        <v>63</v>
      </c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2" t="s">
        <v>52</v>
      </c>
      <c r="AS53" s="2" t="s">
        <v>52</v>
      </c>
      <c r="AT53" s="3"/>
      <c r="AU53" s="2" t="s">
        <v>90</v>
      </c>
      <c r="AV53" s="3">
        <v>64</v>
      </c>
    </row>
    <row r="54" spans="1:48" ht="30" customHeight="1" x14ac:dyDescent="0.3">
      <c r="A54" s="8" t="s">
        <v>91</v>
      </c>
      <c r="B54" s="8" t="s">
        <v>92</v>
      </c>
      <c r="C54" s="8" t="s">
        <v>60</v>
      </c>
      <c r="D54" s="9">
        <v>2</v>
      </c>
      <c r="E54" s="11"/>
      <c r="F54" s="11"/>
      <c r="G54" s="11"/>
      <c r="H54" s="11"/>
      <c r="I54" s="11"/>
      <c r="J54" s="11"/>
      <c r="K54" s="11"/>
      <c r="L54" s="11"/>
      <c r="M54" s="8"/>
      <c r="N54" s="2" t="s">
        <v>93</v>
      </c>
      <c r="O54" s="2" t="s">
        <v>52</v>
      </c>
      <c r="P54" s="2" t="s">
        <v>52</v>
      </c>
      <c r="Q54" s="2" t="s">
        <v>87</v>
      </c>
      <c r="R54" s="2" t="s">
        <v>62</v>
      </c>
      <c r="S54" s="2" t="s">
        <v>63</v>
      </c>
      <c r="T54" s="2" t="s">
        <v>63</v>
      </c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2" t="s">
        <v>52</v>
      </c>
      <c r="AS54" s="2" t="s">
        <v>52</v>
      </c>
      <c r="AT54" s="3"/>
      <c r="AU54" s="2" t="s">
        <v>94</v>
      </c>
      <c r="AV54" s="3">
        <v>12</v>
      </c>
    </row>
    <row r="55" spans="1:48" ht="30" customHeight="1" x14ac:dyDescent="0.3">
      <c r="A55" s="8" t="s">
        <v>95</v>
      </c>
      <c r="B55" s="8" t="s">
        <v>96</v>
      </c>
      <c r="C55" s="8" t="s">
        <v>75</v>
      </c>
      <c r="D55" s="9">
        <v>0.91300000000000003</v>
      </c>
      <c r="E55" s="11"/>
      <c r="F55" s="11"/>
      <c r="G55" s="11"/>
      <c r="H55" s="11"/>
      <c r="I55" s="11"/>
      <c r="J55" s="11"/>
      <c r="K55" s="11"/>
      <c r="L55" s="11"/>
      <c r="M55" s="8"/>
      <c r="N55" s="2" t="s">
        <v>97</v>
      </c>
      <c r="O55" s="2" t="s">
        <v>52</v>
      </c>
      <c r="P55" s="2" t="s">
        <v>52</v>
      </c>
      <c r="Q55" s="2" t="s">
        <v>87</v>
      </c>
      <c r="R55" s="2" t="s">
        <v>62</v>
      </c>
      <c r="S55" s="2" t="s">
        <v>63</v>
      </c>
      <c r="T55" s="2" t="s">
        <v>63</v>
      </c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2" t="s">
        <v>52</v>
      </c>
      <c r="AS55" s="2" t="s">
        <v>52</v>
      </c>
      <c r="AT55" s="3"/>
      <c r="AU55" s="2" t="s">
        <v>98</v>
      </c>
      <c r="AV55" s="3">
        <v>13</v>
      </c>
    </row>
    <row r="56" spans="1:48" ht="30" customHeight="1" x14ac:dyDescent="0.3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48" ht="30" customHeight="1" x14ac:dyDescent="0.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48" ht="30" customHeight="1" x14ac:dyDescent="0.3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48" ht="30" customHeight="1" x14ac:dyDescent="0.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48" ht="30" customHeight="1" x14ac:dyDescent="0.3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48" ht="30" customHeight="1" x14ac:dyDescent="0.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48" ht="30" customHeight="1" x14ac:dyDescent="0.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48" ht="30" customHeight="1" x14ac:dyDescent="0.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48" ht="30" customHeight="1" x14ac:dyDescent="0.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48" ht="30" customHeight="1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48" ht="30" customHeight="1" x14ac:dyDescent="0.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48" ht="30" customHeight="1" x14ac:dyDescent="0.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48" ht="30" customHeight="1" x14ac:dyDescent="0.3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48" ht="30" customHeight="1" x14ac:dyDescent="0.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48" ht="30" customHeight="1" x14ac:dyDescent="0.3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48" ht="30" customHeight="1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48" ht="30" customHeight="1" x14ac:dyDescent="0.3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48" ht="30" customHeight="1" x14ac:dyDescent="0.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48" ht="30" customHeight="1" x14ac:dyDescent="0.3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48" ht="30" customHeight="1" x14ac:dyDescent="0.3">
      <c r="A75" s="8" t="s">
        <v>69</v>
      </c>
      <c r="B75" s="9"/>
      <c r="C75" s="9"/>
      <c r="D75" s="9"/>
      <c r="E75" s="9"/>
      <c r="F75" s="11"/>
      <c r="G75" s="9"/>
      <c r="H75" s="11"/>
      <c r="I75" s="9"/>
      <c r="J75" s="11"/>
      <c r="K75" s="9"/>
      <c r="L75" s="11"/>
      <c r="M75" s="9"/>
      <c r="N75" t="s">
        <v>70</v>
      </c>
    </row>
    <row r="76" spans="1:48" ht="30" customHeight="1" x14ac:dyDescent="0.3">
      <c r="A76" s="8" t="s">
        <v>99</v>
      </c>
      <c r="B76" s="8" t="s">
        <v>52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3"/>
      <c r="O76" s="3"/>
      <c r="P76" s="3"/>
      <c r="Q76" s="2" t="s">
        <v>100</v>
      </c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7" spans="1:48" ht="30" customHeight="1" x14ac:dyDescent="0.3">
      <c r="A77" s="8" t="s">
        <v>101</v>
      </c>
      <c r="B77" s="8" t="s">
        <v>102</v>
      </c>
      <c r="C77" s="8" t="s">
        <v>103</v>
      </c>
      <c r="D77" s="9">
        <v>92</v>
      </c>
      <c r="E77" s="11"/>
      <c r="F77" s="11"/>
      <c r="G77" s="11"/>
      <c r="H77" s="11"/>
      <c r="I77" s="11"/>
      <c r="J77" s="11"/>
      <c r="K77" s="11"/>
      <c r="L77" s="11"/>
      <c r="M77" s="8"/>
      <c r="N77" s="2" t="s">
        <v>104</v>
      </c>
      <c r="O77" s="2" t="s">
        <v>52</v>
      </c>
      <c r="P77" s="2" t="s">
        <v>52</v>
      </c>
      <c r="Q77" s="2" t="s">
        <v>100</v>
      </c>
      <c r="R77" s="2" t="s">
        <v>62</v>
      </c>
      <c r="S77" s="2" t="s">
        <v>63</v>
      </c>
      <c r="T77" s="2" t="s">
        <v>63</v>
      </c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2" t="s">
        <v>52</v>
      </c>
      <c r="AS77" s="2" t="s">
        <v>52</v>
      </c>
      <c r="AT77" s="3"/>
      <c r="AU77" s="2" t="s">
        <v>105</v>
      </c>
      <c r="AV77" s="3">
        <v>15</v>
      </c>
    </row>
    <row r="78" spans="1:48" ht="30" customHeight="1" x14ac:dyDescent="0.3">
      <c r="A78" s="8" t="s">
        <v>106</v>
      </c>
      <c r="B78" s="8" t="s">
        <v>107</v>
      </c>
      <c r="C78" s="8" t="s">
        <v>103</v>
      </c>
      <c r="D78" s="9">
        <v>1</v>
      </c>
      <c r="E78" s="11"/>
      <c r="F78" s="11"/>
      <c r="G78" s="11"/>
      <c r="H78" s="11"/>
      <c r="I78" s="11"/>
      <c r="J78" s="11"/>
      <c r="K78" s="11"/>
      <c r="L78" s="11"/>
      <c r="M78" s="8"/>
      <c r="N78" s="2" t="s">
        <v>108</v>
      </c>
      <c r="O78" s="2" t="s">
        <v>52</v>
      </c>
      <c r="P78" s="2" t="s">
        <v>52</v>
      </c>
      <c r="Q78" s="2" t="s">
        <v>100</v>
      </c>
      <c r="R78" s="2" t="s">
        <v>62</v>
      </c>
      <c r="S78" s="2" t="s">
        <v>63</v>
      </c>
      <c r="T78" s="2" t="s">
        <v>63</v>
      </c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2" t="s">
        <v>52</v>
      </c>
      <c r="AS78" s="2" t="s">
        <v>52</v>
      </c>
      <c r="AT78" s="3"/>
      <c r="AU78" s="2" t="s">
        <v>109</v>
      </c>
      <c r="AV78" s="3">
        <v>17</v>
      </c>
    </row>
    <row r="79" spans="1:48" ht="30" customHeight="1" x14ac:dyDescent="0.3">
      <c r="A79" s="8" t="s">
        <v>110</v>
      </c>
      <c r="B79" s="8" t="s">
        <v>111</v>
      </c>
      <c r="C79" s="8" t="s">
        <v>112</v>
      </c>
      <c r="D79" s="9">
        <v>1</v>
      </c>
      <c r="E79" s="11"/>
      <c r="F79" s="11"/>
      <c r="G79" s="11"/>
      <c r="H79" s="11"/>
      <c r="I79" s="11"/>
      <c r="J79" s="11"/>
      <c r="K79" s="11"/>
      <c r="L79" s="11"/>
      <c r="M79" s="8"/>
      <c r="N79" s="2" t="s">
        <v>113</v>
      </c>
      <c r="O79" s="2" t="s">
        <v>52</v>
      </c>
      <c r="P79" s="2" t="s">
        <v>52</v>
      </c>
      <c r="Q79" s="2" t="s">
        <v>100</v>
      </c>
      <c r="R79" s="2" t="s">
        <v>62</v>
      </c>
      <c r="S79" s="2" t="s">
        <v>63</v>
      </c>
      <c r="T79" s="2" t="s">
        <v>63</v>
      </c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2" t="s">
        <v>52</v>
      </c>
      <c r="AS79" s="2" t="s">
        <v>52</v>
      </c>
      <c r="AT79" s="3"/>
      <c r="AU79" s="2" t="s">
        <v>114</v>
      </c>
      <c r="AV79" s="3">
        <v>18</v>
      </c>
    </row>
    <row r="80" spans="1:48" ht="30" customHeight="1" x14ac:dyDescent="0.3">
      <c r="A80" s="8" t="s">
        <v>115</v>
      </c>
      <c r="B80" s="8" t="s">
        <v>116</v>
      </c>
      <c r="C80" s="8" t="s">
        <v>117</v>
      </c>
      <c r="D80" s="9">
        <v>3</v>
      </c>
      <c r="E80" s="11"/>
      <c r="F80" s="11"/>
      <c r="G80" s="11"/>
      <c r="H80" s="11"/>
      <c r="I80" s="11"/>
      <c r="J80" s="11"/>
      <c r="K80" s="11"/>
      <c r="L80" s="11"/>
      <c r="M80" s="8"/>
      <c r="N80" s="2" t="s">
        <v>118</v>
      </c>
      <c r="O80" s="2" t="s">
        <v>52</v>
      </c>
      <c r="P80" s="2" t="s">
        <v>52</v>
      </c>
      <c r="Q80" s="2" t="s">
        <v>100</v>
      </c>
      <c r="R80" s="2" t="s">
        <v>62</v>
      </c>
      <c r="S80" s="2" t="s">
        <v>63</v>
      </c>
      <c r="T80" s="2" t="s">
        <v>63</v>
      </c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2" t="s">
        <v>52</v>
      </c>
      <c r="AS80" s="2" t="s">
        <v>52</v>
      </c>
      <c r="AT80" s="3"/>
      <c r="AU80" s="2" t="s">
        <v>119</v>
      </c>
      <c r="AV80" s="3">
        <v>20</v>
      </c>
    </row>
    <row r="81" spans="1:48" ht="30" customHeight="1" x14ac:dyDescent="0.3">
      <c r="A81" s="8" t="s">
        <v>120</v>
      </c>
      <c r="B81" s="8" t="s">
        <v>52</v>
      </c>
      <c r="C81" s="8" t="s">
        <v>60</v>
      </c>
      <c r="D81" s="9">
        <v>6</v>
      </c>
      <c r="E81" s="11"/>
      <c r="F81" s="11"/>
      <c r="G81" s="11"/>
      <c r="H81" s="11"/>
      <c r="I81" s="11"/>
      <c r="J81" s="11"/>
      <c r="K81" s="11"/>
      <c r="L81" s="11"/>
      <c r="M81" s="8"/>
      <c r="N81" s="2" t="s">
        <v>121</v>
      </c>
      <c r="O81" s="2" t="s">
        <v>52</v>
      </c>
      <c r="P81" s="2" t="s">
        <v>52</v>
      </c>
      <c r="Q81" s="2" t="s">
        <v>100</v>
      </c>
      <c r="R81" s="2" t="s">
        <v>62</v>
      </c>
      <c r="S81" s="2" t="s">
        <v>63</v>
      </c>
      <c r="T81" s="2" t="s">
        <v>63</v>
      </c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2" t="s">
        <v>52</v>
      </c>
      <c r="AS81" s="2" t="s">
        <v>52</v>
      </c>
      <c r="AT81" s="3"/>
      <c r="AU81" s="2" t="s">
        <v>122</v>
      </c>
      <c r="AV81" s="3">
        <v>22</v>
      </c>
    </row>
    <row r="82" spans="1:48" ht="30" customHeight="1" x14ac:dyDescent="0.3">
      <c r="A82" s="8" t="s">
        <v>123</v>
      </c>
      <c r="B82" s="8" t="s">
        <v>124</v>
      </c>
      <c r="C82" s="8" t="s">
        <v>60</v>
      </c>
      <c r="D82" s="9">
        <v>52</v>
      </c>
      <c r="E82" s="11"/>
      <c r="F82" s="11"/>
      <c r="G82" s="11"/>
      <c r="H82" s="11"/>
      <c r="I82" s="11"/>
      <c r="J82" s="11"/>
      <c r="K82" s="11"/>
      <c r="L82" s="11"/>
      <c r="M82" s="8"/>
      <c r="N82" s="2" t="s">
        <v>125</v>
      </c>
      <c r="O82" s="2" t="s">
        <v>52</v>
      </c>
      <c r="P82" s="2" t="s">
        <v>52</v>
      </c>
      <c r="Q82" s="2" t="s">
        <v>100</v>
      </c>
      <c r="R82" s="2" t="s">
        <v>63</v>
      </c>
      <c r="S82" s="2" t="s">
        <v>63</v>
      </c>
      <c r="T82" s="2" t="s">
        <v>62</v>
      </c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2" t="s">
        <v>52</v>
      </c>
      <c r="AS82" s="2" t="s">
        <v>52</v>
      </c>
      <c r="AT82" s="3"/>
      <c r="AU82" s="2" t="s">
        <v>126</v>
      </c>
      <c r="AV82" s="3">
        <v>43</v>
      </c>
    </row>
    <row r="83" spans="1:48" ht="30" customHeight="1" x14ac:dyDescent="0.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48" ht="30" customHeight="1" x14ac:dyDescent="0.3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48" ht="30" customHeight="1" x14ac:dyDescent="0.3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48" ht="30" customHeight="1" x14ac:dyDescent="0.3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48" ht="30" customHeight="1" x14ac:dyDescent="0.3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48" ht="30" customHeight="1" x14ac:dyDescent="0.3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48" ht="30" customHeight="1" x14ac:dyDescent="0.3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48" ht="30" customHeight="1" x14ac:dyDescent="0.3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48" ht="30" customHeight="1" x14ac:dyDescent="0.3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48" ht="30" customHeight="1" x14ac:dyDescent="0.3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48" ht="30" customHeight="1" x14ac:dyDescent="0.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48" ht="30" customHeight="1" x14ac:dyDescent="0.3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48" ht="30" customHeight="1" x14ac:dyDescent="0.3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48" ht="30" customHeight="1" x14ac:dyDescent="0.3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48" ht="30" customHeight="1" x14ac:dyDescent="0.3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48" ht="30" customHeight="1" x14ac:dyDescent="0.3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48" ht="30" customHeight="1" x14ac:dyDescent="0.3">
      <c r="A99" s="8" t="s">
        <v>69</v>
      </c>
      <c r="B99" s="9"/>
      <c r="C99" s="9"/>
      <c r="D99" s="9"/>
      <c r="E99" s="9"/>
      <c r="F99" s="11"/>
      <c r="G99" s="9"/>
      <c r="H99" s="11"/>
      <c r="I99" s="9"/>
      <c r="J99" s="11"/>
      <c r="K99" s="9"/>
      <c r="L99" s="11"/>
      <c r="M99" s="9"/>
      <c r="N99" t="s">
        <v>70</v>
      </c>
    </row>
    <row r="100" spans="1:48" ht="30" customHeight="1" x14ac:dyDescent="0.3">
      <c r="A100" s="8" t="s">
        <v>127</v>
      </c>
      <c r="B100" s="8" t="s">
        <v>52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3"/>
      <c r="O100" s="3"/>
      <c r="P100" s="3"/>
      <c r="Q100" s="2" t="s">
        <v>128</v>
      </c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</row>
    <row r="101" spans="1:48" ht="30" customHeight="1" x14ac:dyDescent="0.3">
      <c r="A101" s="8" t="s">
        <v>129</v>
      </c>
      <c r="B101" s="8" t="s">
        <v>52</v>
      </c>
      <c r="C101" s="8" t="s">
        <v>60</v>
      </c>
      <c r="D101" s="9">
        <v>4</v>
      </c>
      <c r="E101" s="11"/>
      <c r="F101" s="11"/>
      <c r="G101" s="11"/>
      <c r="H101" s="11"/>
      <c r="I101" s="11"/>
      <c r="J101" s="11"/>
      <c r="K101" s="11"/>
      <c r="L101" s="11"/>
      <c r="M101" s="8"/>
      <c r="N101" s="2" t="s">
        <v>130</v>
      </c>
      <c r="O101" s="2" t="s">
        <v>52</v>
      </c>
      <c r="P101" s="2" t="s">
        <v>52</v>
      </c>
      <c r="Q101" s="2" t="s">
        <v>128</v>
      </c>
      <c r="R101" s="2" t="s">
        <v>62</v>
      </c>
      <c r="S101" s="2" t="s">
        <v>63</v>
      </c>
      <c r="T101" s="2" t="s">
        <v>63</v>
      </c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2" t="s">
        <v>52</v>
      </c>
      <c r="AS101" s="2" t="s">
        <v>52</v>
      </c>
      <c r="AT101" s="3"/>
      <c r="AU101" s="2" t="s">
        <v>131</v>
      </c>
      <c r="AV101" s="3">
        <v>24</v>
      </c>
    </row>
    <row r="102" spans="1:48" ht="30" customHeight="1" x14ac:dyDescent="0.3">
      <c r="A102" s="8" t="s">
        <v>132</v>
      </c>
      <c r="B102" s="8" t="s">
        <v>133</v>
      </c>
      <c r="C102" s="8" t="s">
        <v>60</v>
      </c>
      <c r="D102" s="9">
        <v>4</v>
      </c>
      <c r="E102" s="11"/>
      <c r="F102" s="11"/>
      <c r="G102" s="11"/>
      <c r="H102" s="11"/>
      <c r="I102" s="11"/>
      <c r="J102" s="11"/>
      <c r="K102" s="11"/>
      <c r="L102" s="11"/>
      <c r="M102" s="8"/>
      <c r="N102" s="2" t="s">
        <v>134</v>
      </c>
      <c r="O102" s="2" t="s">
        <v>52</v>
      </c>
      <c r="P102" s="2" t="s">
        <v>52</v>
      </c>
      <c r="Q102" s="2" t="s">
        <v>128</v>
      </c>
      <c r="R102" s="2" t="s">
        <v>62</v>
      </c>
      <c r="S102" s="2" t="s">
        <v>63</v>
      </c>
      <c r="T102" s="2" t="s">
        <v>63</v>
      </c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2" t="s">
        <v>52</v>
      </c>
      <c r="AS102" s="2" t="s">
        <v>52</v>
      </c>
      <c r="AT102" s="3"/>
      <c r="AU102" s="2" t="s">
        <v>135</v>
      </c>
      <c r="AV102" s="3">
        <v>25</v>
      </c>
    </row>
    <row r="103" spans="1:48" ht="30" customHeight="1" x14ac:dyDescent="0.3">
      <c r="A103" s="8" t="s">
        <v>136</v>
      </c>
      <c r="B103" s="8" t="s">
        <v>137</v>
      </c>
      <c r="C103" s="8" t="s">
        <v>75</v>
      </c>
      <c r="D103" s="9">
        <v>0.53200000000000003</v>
      </c>
      <c r="E103" s="11"/>
      <c r="F103" s="11"/>
      <c r="G103" s="11"/>
      <c r="H103" s="11"/>
      <c r="I103" s="11"/>
      <c r="J103" s="11"/>
      <c r="K103" s="11"/>
      <c r="L103" s="11"/>
      <c r="M103" s="8"/>
      <c r="N103" s="2" t="s">
        <v>138</v>
      </c>
      <c r="O103" s="2" t="s">
        <v>52</v>
      </c>
      <c r="P103" s="2" t="s">
        <v>52</v>
      </c>
      <c r="Q103" s="2" t="s">
        <v>128</v>
      </c>
      <c r="R103" s="2" t="s">
        <v>62</v>
      </c>
      <c r="S103" s="2" t="s">
        <v>63</v>
      </c>
      <c r="T103" s="2" t="s">
        <v>63</v>
      </c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2" t="s">
        <v>52</v>
      </c>
      <c r="AS103" s="2" t="s">
        <v>52</v>
      </c>
      <c r="AT103" s="3"/>
      <c r="AU103" s="2" t="s">
        <v>139</v>
      </c>
      <c r="AV103" s="3">
        <v>26</v>
      </c>
    </row>
    <row r="104" spans="1:48" ht="30" customHeight="1" x14ac:dyDescent="0.3">
      <c r="A104" s="8" t="s">
        <v>140</v>
      </c>
      <c r="B104" s="8" t="s">
        <v>52</v>
      </c>
      <c r="C104" s="8" t="s">
        <v>60</v>
      </c>
      <c r="D104" s="9">
        <v>1</v>
      </c>
      <c r="E104" s="11"/>
      <c r="F104" s="11"/>
      <c r="G104" s="11"/>
      <c r="H104" s="11"/>
      <c r="I104" s="11"/>
      <c r="J104" s="11"/>
      <c r="K104" s="11"/>
      <c r="L104" s="11"/>
      <c r="M104" s="8"/>
      <c r="N104" s="2" t="s">
        <v>141</v>
      </c>
      <c r="O104" s="2" t="s">
        <v>52</v>
      </c>
      <c r="P104" s="2" t="s">
        <v>52</v>
      </c>
      <c r="Q104" s="2" t="s">
        <v>128</v>
      </c>
      <c r="R104" s="2" t="s">
        <v>62</v>
      </c>
      <c r="S104" s="2" t="s">
        <v>63</v>
      </c>
      <c r="T104" s="2" t="s">
        <v>63</v>
      </c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2" t="s">
        <v>52</v>
      </c>
      <c r="AS104" s="2" t="s">
        <v>52</v>
      </c>
      <c r="AT104" s="3"/>
      <c r="AU104" s="2" t="s">
        <v>142</v>
      </c>
      <c r="AV104" s="3">
        <v>27</v>
      </c>
    </row>
    <row r="105" spans="1:48" ht="30" customHeight="1" x14ac:dyDescent="0.3">
      <c r="A105" s="8" t="s">
        <v>143</v>
      </c>
      <c r="B105" s="8" t="s">
        <v>52</v>
      </c>
      <c r="C105" s="8" t="s">
        <v>103</v>
      </c>
      <c r="D105" s="9">
        <v>17</v>
      </c>
      <c r="E105" s="11"/>
      <c r="F105" s="11"/>
      <c r="G105" s="11"/>
      <c r="H105" s="11"/>
      <c r="I105" s="11"/>
      <c r="J105" s="11"/>
      <c r="K105" s="11"/>
      <c r="L105" s="11"/>
      <c r="M105" s="8"/>
      <c r="N105" s="2" t="s">
        <v>144</v>
      </c>
      <c r="O105" s="2" t="s">
        <v>52</v>
      </c>
      <c r="P105" s="2" t="s">
        <v>52</v>
      </c>
      <c r="Q105" s="2" t="s">
        <v>128</v>
      </c>
      <c r="R105" s="2" t="s">
        <v>62</v>
      </c>
      <c r="S105" s="2" t="s">
        <v>63</v>
      </c>
      <c r="T105" s="2" t="s">
        <v>63</v>
      </c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2" t="s">
        <v>52</v>
      </c>
      <c r="AS105" s="2" t="s">
        <v>52</v>
      </c>
      <c r="AT105" s="3"/>
      <c r="AU105" s="2" t="s">
        <v>145</v>
      </c>
      <c r="AV105" s="3">
        <v>28</v>
      </c>
    </row>
    <row r="106" spans="1:48" ht="30" customHeight="1" x14ac:dyDescent="0.3">
      <c r="A106" s="8" t="s">
        <v>146</v>
      </c>
      <c r="B106" s="8" t="s">
        <v>52</v>
      </c>
      <c r="C106" s="8" t="s">
        <v>103</v>
      </c>
      <c r="D106" s="9">
        <v>10</v>
      </c>
      <c r="E106" s="11"/>
      <c r="F106" s="11"/>
      <c r="G106" s="11"/>
      <c r="H106" s="11"/>
      <c r="I106" s="11"/>
      <c r="J106" s="11"/>
      <c r="K106" s="11"/>
      <c r="L106" s="11"/>
      <c r="M106" s="8"/>
      <c r="N106" s="2" t="s">
        <v>147</v>
      </c>
      <c r="O106" s="2" t="s">
        <v>52</v>
      </c>
      <c r="P106" s="2" t="s">
        <v>52</v>
      </c>
      <c r="Q106" s="2" t="s">
        <v>128</v>
      </c>
      <c r="R106" s="2" t="s">
        <v>62</v>
      </c>
      <c r="S106" s="2" t="s">
        <v>63</v>
      </c>
      <c r="T106" s="2" t="s">
        <v>63</v>
      </c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2" t="s">
        <v>52</v>
      </c>
      <c r="AS106" s="2" t="s">
        <v>52</v>
      </c>
      <c r="AT106" s="3"/>
      <c r="AU106" s="2" t="s">
        <v>148</v>
      </c>
      <c r="AV106" s="3">
        <v>29</v>
      </c>
    </row>
    <row r="107" spans="1:48" ht="30" customHeight="1" x14ac:dyDescent="0.3">
      <c r="A107" s="8" t="s">
        <v>149</v>
      </c>
      <c r="B107" s="8" t="s">
        <v>52</v>
      </c>
      <c r="C107" s="8" t="s">
        <v>103</v>
      </c>
      <c r="D107" s="9">
        <v>5</v>
      </c>
      <c r="E107" s="11"/>
      <c r="F107" s="11"/>
      <c r="G107" s="11"/>
      <c r="H107" s="11"/>
      <c r="I107" s="11"/>
      <c r="J107" s="11"/>
      <c r="K107" s="11"/>
      <c r="L107" s="11"/>
      <c r="M107" s="8"/>
      <c r="N107" s="2" t="s">
        <v>150</v>
      </c>
      <c r="O107" s="2" t="s">
        <v>52</v>
      </c>
      <c r="P107" s="2" t="s">
        <v>52</v>
      </c>
      <c r="Q107" s="2" t="s">
        <v>128</v>
      </c>
      <c r="R107" s="2" t="s">
        <v>62</v>
      </c>
      <c r="S107" s="2" t="s">
        <v>63</v>
      </c>
      <c r="T107" s="2" t="s">
        <v>63</v>
      </c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2" t="s">
        <v>52</v>
      </c>
      <c r="AS107" s="2" t="s">
        <v>52</v>
      </c>
      <c r="AT107" s="3"/>
      <c r="AU107" s="2" t="s">
        <v>151</v>
      </c>
      <c r="AV107" s="3">
        <v>30</v>
      </c>
    </row>
    <row r="108" spans="1:48" ht="30" customHeight="1" x14ac:dyDescent="0.3">
      <c r="A108" s="8" t="s">
        <v>152</v>
      </c>
      <c r="B108" s="8" t="s">
        <v>52</v>
      </c>
      <c r="C108" s="8" t="s">
        <v>103</v>
      </c>
      <c r="D108" s="9">
        <v>8</v>
      </c>
      <c r="E108" s="11"/>
      <c r="F108" s="11"/>
      <c r="G108" s="11"/>
      <c r="H108" s="11"/>
      <c r="I108" s="11"/>
      <c r="J108" s="11"/>
      <c r="K108" s="11"/>
      <c r="L108" s="11"/>
      <c r="M108" s="8"/>
      <c r="N108" s="2" t="s">
        <v>153</v>
      </c>
      <c r="O108" s="2" t="s">
        <v>52</v>
      </c>
      <c r="P108" s="2" t="s">
        <v>52</v>
      </c>
      <c r="Q108" s="2" t="s">
        <v>128</v>
      </c>
      <c r="R108" s="2" t="s">
        <v>62</v>
      </c>
      <c r="S108" s="2" t="s">
        <v>63</v>
      </c>
      <c r="T108" s="2" t="s">
        <v>63</v>
      </c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2" t="s">
        <v>52</v>
      </c>
      <c r="AS108" s="2" t="s">
        <v>52</v>
      </c>
      <c r="AT108" s="3"/>
      <c r="AU108" s="2" t="s">
        <v>154</v>
      </c>
      <c r="AV108" s="3">
        <v>31</v>
      </c>
    </row>
    <row r="109" spans="1:48" ht="30" customHeight="1" x14ac:dyDescent="0.3">
      <c r="A109" s="8" t="s">
        <v>155</v>
      </c>
      <c r="B109" s="8" t="s">
        <v>52</v>
      </c>
      <c r="C109" s="8" t="s">
        <v>112</v>
      </c>
      <c r="D109" s="9">
        <v>1</v>
      </c>
      <c r="E109" s="11"/>
      <c r="F109" s="11"/>
      <c r="G109" s="11"/>
      <c r="H109" s="11"/>
      <c r="I109" s="11"/>
      <c r="J109" s="11"/>
      <c r="K109" s="11"/>
      <c r="L109" s="11"/>
      <c r="M109" s="8"/>
      <c r="N109" s="2" t="s">
        <v>156</v>
      </c>
      <c r="O109" s="2" t="s">
        <v>52</v>
      </c>
      <c r="P109" s="2" t="s">
        <v>52</v>
      </c>
      <c r="Q109" s="2" t="s">
        <v>128</v>
      </c>
      <c r="R109" s="2" t="s">
        <v>62</v>
      </c>
      <c r="S109" s="2" t="s">
        <v>63</v>
      </c>
      <c r="T109" s="2" t="s">
        <v>63</v>
      </c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2" t="s">
        <v>52</v>
      </c>
      <c r="AS109" s="2" t="s">
        <v>52</v>
      </c>
      <c r="AT109" s="3"/>
      <c r="AU109" s="2" t="s">
        <v>157</v>
      </c>
      <c r="AV109" s="3">
        <v>32</v>
      </c>
    </row>
    <row r="110" spans="1:48" ht="30" customHeight="1" x14ac:dyDescent="0.3">
      <c r="A110" s="8" t="s">
        <v>158</v>
      </c>
      <c r="B110" s="8" t="s">
        <v>52</v>
      </c>
      <c r="C110" s="8" t="s">
        <v>112</v>
      </c>
      <c r="D110" s="9">
        <v>1</v>
      </c>
      <c r="E110" s="11"/>
      <c r="F110" s="11"/>
      <c r="G110" s="11"/>
      <c r="H110" s="11"/>
      <c r="I110" s="11"/>
      <c r="J110" s="11"/>
      <c r="K110" s="11"/>
      <c r="L110" s="11"/>
      <c r="M110" s="8"/>
      <c r="N110" s="2" t="s">
        <v>159</v>
      </c>
      <c r="O110" s="2" t="s">
        <v>52</v>
      </c>
      <c r="P110" s="2" t="s">
        <v>52</v>
      </c>
      <c r="Q110" s="2" t="s">
        <v>128</v>
      </c>
      <c r="R110" s="2" t="s">
        <v>62</v>
      </c>
      <c r="S110" s="2" t="s">
        <v>63</v>
      </c>
      <c r="T110" s="2" t="s">
        <v>63</v>
      </c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2" t="s">
        <v>52</v>
      </c>
      <c r="AS110" s="2" t="s">
        <v>52</v>
      </c>
      <c r="AT110" s="3"/>
      <c r="AU110" s="2" t="s">
        <v>160</v>
      </c>
      <c r="AV110" s="3">
        <v>33</v>
      </c>
    </row>
    <row r="111" spans="1:48" ht="30" customHeight="1" x14ac:dyDescent="0.3">
      <c r="A111" s="8" t="s">
        <v>161</v>
      </c>
      <c r="B111" s="8" t="s">
        <v>52</v>
      </c>
      <c r="C111" s="8" t="s">
        <v>162</v>
      </c>
      <c r="D111" s="9">
        <v>4</v>
      </c>
      <c r="E111" s="11"/>
      <c r="F111" s="11"/>
      <c r="G111" s="11"/>
      <c r="H111" s="11"/>
      <c r="I111" s="11"/>
      <c r="J111" s="11"/>
      <c r="K111" s="11"/>
      <c r="L111" s="11"/>
      <c r="M111" s="8"/>
      <c r="N111" s="2" t="s">
        <v>163</v>
      </c>
      <c r="O111" s="2" t="s">
        <v>52</v>
      </c>
      <c r="P111" s="2" t="s">
        <v>52</v>
      </c>
      <c r="Q111" s="2" t="s">
        <v>128</v>
      </c>
      <c r="R111" s="2" t="s">
        <v>62</v>
      </c>
      <c r="S111" s="2" t="s">
        <v>63</v>
      </c>
      <c r="T111" s="2" t="s">
        <v>63</v>
      </c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2" t="s">
        <v>52</v>
      </c>
      <c r="AS111" s="2" t="s">
        <v>52</v>
      </c>
      <c r="AT111" s="3"/>
      <c r="AU111" s="2" t="s">
        <v>164</v>
      </c>
      <c r="AV111" s="3">
        <v>34</v>
      </c>
    </row>
    <row r="112" spans="1:48" ht="30" customHeight="1" x14ac:dyDescent="0.3">
      <c r="A112" s="8" t="s">
        <v>165</v>
      </c>
      <c r="B112" s="8" t="s">
        <v>166</v>
      </c>
      <c r="C112" s="8" t="s">
        <v>167</v>
      </c>
      <c r="D112" s="9">
        <v>1</v>
      </c>
      <c r="E112" s="11"/>
      <c r="F112" s="11"/>
      <c r="G112" s="11"/>
      <c r="H112" s="11"/>
      <c r="I112" s="11"/>
      <c r="J112" s="11"/>
      <c r="K112" s="11"/>
      <c r="L112" s="11"/>
      <c r="M112" s="8"/>
      <c r="N112" s="2" t="s">
        <v>168</v>
      </c>
      <c r="O112" s="2" t="s">
        <v>52</v>
      </c>
      <c r="P112" s="2" t="s">
        <v>52</v>
      </c>
      <c r="Q112" s="2" t="s">
        <v>128</v>
      </c>
      <c r="R112" s="2" t="s">
        <v>62</v>
      </c>
      <c r="S112" s="2" t="s">
        <v>63</v>
      </c>
      <c r="T112" s="2" t="s">
        <v>63</v>
      </c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2" t="s">
        <v>52</v>
      </c>
      <c r="AS112" s="2" t="s">
        <v>52</v>
      </c>
      <c r="AT112" s="3"/>
      <c r="AU112" s="2" t="s">
        <v>169</v>
      </c>
      <c r="AV112" s="3">
        <v>39</v>
      </c>
    </row>
    <row r="113" spans="1:48" ht="30" customHeight="1" x14ac:dyDescent="0.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48" ht="30" customHeight="1" x14ac:dyDescent="0.3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48" ht="30" customHeight="1" x14ac:dyDescent="0.3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48" ht="30" customHeight="1" x14ac:dyDescent="0.3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1:48" ht="30" customHeight="1" x14ac:dyDescent="0.3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1:48" ht="30" customHeight="1" x14ac:dyDescent="0.3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1:48" ht="30" customHeight="1" x14ac:dyDescent="0.3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1:48" ht="30" customHeight="1" x14ac:dyDescent="0.3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1:48" ht="30" customHeight="1" x14ac:dyDescent="0.3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48" ht="30" customHeight="1" x14ac:dyDescent="0.3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1:48" ht="30" customHeight="1" x14ac:dyDescent="0.3">
      <c r="A123" s="8" t="s">
        <v>69</v>
      </c>
      <c r="B123" s="9"/>
      <c r="C123" s="9"/>
      <c r="D123" s="9"/>
      <c r="E123" s="9"/>
      <c r="F123" s="11"/>
      <c r="G123" s="9"/>
      <c r="H123" s="11"/>
      <c r="I123" s="9"/>
      <c r="J123" s="11"/>
      <c r="K123" s="9"/>
      <c r="L123" s="11"/>
      <c r="M123" s="9"/>
      <c r="N123" t="s">
        <v>70</v>
      </c>
    </row>
    <row r="124" spans="1:48" ht="30" customHeight="1" x14ac:dyDescent="0.3">
      <c r="A124" s="8" t="s">
        <v>170</v>
      </c>
      <c r="B124" s="8" t="s">
        <v>52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3"/>
      <c r="O124" s="3"/>
      <c r="P124" s="3"/>
      <c r="Q124" s="2" t="s">
        <v>171</v>
      </c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</row>
    <row r="125" spans="1:48" ht="30" customHeight="1" x14ac:dyDescent="0.3">
      <c r="A125" s="8" t="s">
        <v>172</v>
      </c>
      <c r="B125" s="8" t="s">
        <v>52</v>
      </c>
      <c r="C125" s="8" t="s">
        <v>60</v>
      </c>
      <c r="D125" s="9">
        <v>1</v>
      </c>
      <c r="E125" s="11"/>
      <c r="F125" s="11"/>
      <c r="G125" s="11"/>
      <c r="H125" s="11"/>
      <c r="I125" s="11"/>
      <c r="J125" s="11"/>
      <c r="K125" s="11"/>
      <c r="L125" s="11"/>
      <c r="M125" s="8"/>
      <c r="N125" s="2" t="s">
        <v>173</v>
      </c>
      <c r="O125" s="2" t="s">
        <v>52</v>
      </c>
      <c r="P125" s="2" t="s">
        <v>52</v>
      </c>
      <c r="Q125" s="2" t="s">
        <v>171</v>
      </c>
      <c r="R125" s="2" t="s">
        <v>62</v>
      </c>
      <c r="S125" s="2" t="s">
        <v>63</v>
      </c>
      <c r="T125" s="2" t="s">
        <v>63</v>
      </c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2" t="s">
        <v>52</v>
      </c>
      <c r="AS125" s="2" t="s">
        <v>52</v>
      </c>
      <c r="AT125" s="3"/>
      <c r="AU125" s="2" t="s">
        <v>174</v>
      </c>
      <c r="AV125" s="3">
        <v>36</v>
      </c>
    </row>
    <row r="126" spans="1:48" ht="30" customHeight="1" x14ac:dyDescent="0.3">
      <c r="A126" s="8" t="s">
        <v>175</v>
      </c>
      <c r="B126" s="8" t="s">
        <v>176</v>
      </c>
      <c r="C126" s="8" t="s">
        <v>162</v>
      </c>
      <c r="D126" s="9">
        <v>4</v>
      </c>
      <c r="E126" s="11"/>
      <c r="F126" s="11"/>
      <c r="G126" s="11"/>
      <c r="H126" s="11"/>
      <c r="I126" s="11"/>
      <c r="J126" s="11"/>
      <c r="K126" s="11"/>
      <c r="L126" s="11"/>
      <c r="M126" s="8"/>
      <c r="N126" s="2" t="s">
        <v>177</v>
      </c>
      <c r="O126" s="2" t="s">
        <v>52</v>
      </c>
      <c r="P126" s="2" t="s">
        <v>52</v>
      </c>
      <c r="Q126" s="2" t="s">
        <v>171</v>
      </c>
      <c r="R126" s="2" t="s">
        <v>62</v>
      </c>
      <c r="S126" s="2" t="s">
        <v>63</v>
      </c>
      <c r="T126" s="2" t="s">
        <v>63</v>
      </c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2" t="s">
        <v>52</v>
      </c>
      <c r="AS126" s="2" t="s">
        <v>52</v>
      </c>
      <c r="AT126" s="3"/>
      <c r="AU126" s="2" t="s">
        <v>178</v>
      </c>
      <c r="AV126" s="3">
        <v>79</v>
      </c>
    </row>
    <row r="127" spans="1:48" ht="30" customHeight="1" x14ac:dyDescent="0.3">
      <c r="A127" s="8" t="s">
        <v>179</v>
      </c>
      <c r="B127" s="8" t="s">
        <v>180</v>
      </c>
      <c r="C127" s="8" t="s">
        <v>167</v>
      </c>
      <c r="D127" s="9">
        <v>1</v>
      </c>
      <c r="E127" s="11"/>
      <c r="F127" s="11"/>
      <c r="G127" s="11"/>
      <c r="H127" s="11"/>
      <c r="I127" s="11"/>
      <c r="J127" s="11"/>
      <c r="K127" s="11"/>
      <c r="L127" s="11"/>
      <c r="M127" s="8"/>
      <c r="N127" s="2" t="s">
        <v>181</v>
      </c>
      <c r="O127" s="2" t="s">
        <v>52</v>
      </c>
      <c r="P127" s="2" t="s">
        <v>52</v>
      </c>
      <c r="Q127" s="2" t="s">
        <v>171</v>
      </c>
      <c r="R127" s="2" t="s">
        <v>62</v>
      </c>
      <c r="S127" s="2" t="s">
        <v>63</v>
      </c>
      <c r="T127" s="2" t="s">
        <v>63</v>
      </c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2" t="s">
        <v>52</v>
      </c>
      <c r="AS127" s="2" t="s">
        <v>52</v>
      </c>
      <c r="AT127" s="3"/>
      <c r="AU127" s="2" t="s">
        <v>182</v>
      </c>
      <c r="AV127" s="3">
        <v>74</v>
      </c>
    </row>
    <row r="128" spans="1:48" ht="30" customHeight="1" x14ac:dyDescent="0.3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1:13" ht="30" customHeight="1" x14ac:dyDescent="0.3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13" ht="30" customHeight="1" x14ac:dyDescent="0.3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13" ht="30" customHeight="1" x14ac:dyDescent="0.3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1:13" ht="30" customHeight="1" x14ac:dyDescent="0.3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1:13" ht="30" customHeight="1" x14ac:dyDescent="0.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1:13" ht="30" customHeight="1" x14ac:dyDescent="0.3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1:13" ht="30" customHeight="1" x14ac:dyDescent="0.3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1:13" ht="30" customHeight="1" x14ac:dyDescent="0.3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1:13" ht="30" customHeight="1" x14ac:dyDescent="0.3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1:13" ht="30" customHeight="1" x14ac:dyDescent="0.3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1:13" ht="30" customHeight="1" x14ac:dyDescent="0.3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1:13" ht="30" customHeight="1" x14ac:dyDescent="0.3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1:13" ht="30" customHeight="1" x14ac:dyDescent="0.3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1:13" ht="30" customHeight="1" x14ac:dyDescent="0.3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1:13" ht="30" customHeight="1" x14ac:dyDescent="0.3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1:13" ht="30" customHeight="1" x14ac:dyDescent="0.3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1:48" ht="30" customHeight="1" x14ac:dyDescent="0.3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1:48" ht="30" customHeight="1" x14ac:dyDescent="0.3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1:48" ht="30" customHeight="1" x14ac:dyDescent="0.3">
      <c r="A147" s="8" t="s">
        <v>69</v>
      </c>
      <c r="B147" s="9"/>
      <c r="C147" s="9"/>
      <c r="D147" s="9"/>
      <c r="E147" s="9"/>
      <c r="F147" s="11"/>
      <c r="G147" s="9"/>
      <c r="H147" s="11"/>
      <c r="I147" s="9"/>
      <c r="J147" s="11"/>
      <c r="K147" s="9"/>
      <c r="L147" s="11"/>
      <c r="M147" s="9"/>
      <c r="N147" t="s">
        <v>70</v>
      </c>
    </row>
    <row r="148" spans="1:48" ht="30" customHeight="1" x14ac:dyDescent="0.3">
      <c r="A148" s="8" t="s">
        <v>183</v>
      </c>
      <c r="B148" s="8" t="s">
        <v>52</v>
      </c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3"/>
      <c r="O148" s="3"/>
      <c r="P148" s="3"/>
      <c r="Q148" s="2" t="s">
        <v>184</v>
      </c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</row>
    <row r="149" spans="1:48" ht="30" customHeight="1" x14ac:dyDescent="0.3">
      <c r="A149" s="8" t="s">
        <v>185</v>
      </c>
      <c r="B149" s="8" t="s">
        <v>186</v>
      </c>
      <c r="C149" s="8" t="s">
        <v>112</v>
      </c>
      <c r="D149" s="9">
        <v>1</v>
      </c>
      <c r="E149" s="11"/>
      <c r="F149" s="11"/>
      <c r="G149" s="11"/>
      <c r="H149" s="11"/>
      <c r="I149" s="11"/>
      <c r="J149" s="11"/>
      <c r="K149" s="11"/>
      <c r="L149" s="11"/>
      <c r="M149" s="8"/>
      <c r="N149" s="2" t="s">
        <v>187</v>
      </c>
      <c r="O149" s="2" t="s">
        <v>52</v>
      </c>
      <c r="P149" s="2" t="s">
        <v>52</v>
      </c>
      <c r="Q149" s="2" t="s">
        <v>184</v>
      </c>
      <c r="R149" s="2" t="s">
        <v>63</v>
      </c>
      <c r="S149" s="2" t="s">
        <v>63</v>
      </c>
      <c r="T149" s="2" t="s">
        <v>62</v>
      </c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2" t="s">
        <v>52</v>
      </c>
      <c r="AS149" s="2" t="s">
        <v>52</v>
      </c>
      <c r="AT149" s="3"/>
      <c r="AU149" s="2" t="s">
        <v>188</v>
      </c>
      <c r="AV149" s="3">
        <v>65</v>
      </c>
    </row>
    <row r="150" spans="1:48" ht="30" customHeight="1" x14ac:dyDescent="0.3">
      <c r="A150" s="8" t="s">
        <v>185</v>
      </c>
      <c r="B150" s="8" t="s">
        <v>189</v>
      </c>
      <c r="C150" s="8" t="s">
        <v>112</v>
      </c>
      <c r="D150" s="9">
        <v>2</v>
      </c>
      <c r="E150" s="11"/>
      <c r="F150" s="11"/>
      <c r="G150" s="11"/>
      <c r="H150" s="11"/>
      <c r="I150" s="11"/>
      <c r="J150" s="11"/>
      <c r="K150" s="11"/>
      <c r="L150" s="11"/>
      <c r="M150" s="8"/>
      <c r="N150" s="2" t="s">
        <v>190</v>
      </c>
      <c r="O150" s="2" t="s">
        <v>52</v>
      </c>
      <c r="P150" s="2" t="s">
        <v>52</v>
      </c>
      <c r="Q150" s="2" t="s">
        <v>184</v>
      </c>
      <c r="R150" s="2" t="s">
        <v>63</v>
      </c>
      <c r="S150" s="2" t="s">
        <v>63</v>
      </c>
      <c r="T150" s="2" t="s">
        <v>62</v>
      </c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2" t="s">
        <v>52</v>
      </c>
      <c r="AS150" s="2" t="s">
        <v>52</v>
      </c>
      <c r="AT150" s="3"/>
      <c r="AU150" s="2" t="s">
        <v>191</v>
      </c>
      <c r="AV150" s="3">
        <v>66</v>
      </c>
    </row>
    <row r="151" spans="1:48" ht="30" customHeight="1" x14ac:dyDescent="0.3">
      <c r="A151" s="8" t="s">
        <v>185</v>
      </c>
      <c r="B151" s="8" t="s">
        <v>192</v>
      </c>
      <c r="C151" s="8" t="s">
        <v>112</v>
      </c>
      <c r="D151" s="9">
        <v>1</v>
      </c>
      <c r="E151" s="11"/>
      <c r="F151" s="11"/>
      <c r="G151" s="11"/>
      <c r="H151" s="11"/>
      <c r="I151" s="11"/>
      <c r="J151" s="11"/>
      <c r="K151" s="11"/>
      <c r="L151" s="11"/>
      <c r="M151" s="8"/>
      <c r="N151" s="2" t="s">
        <v>193</v>
      </c>
      <c r="O151" s="2" t="s">
        <v>52</v>
      </c>
      <c r="P151" s="2" t="s">
        <v>52</v>
      </c>
      <c r="Q151" s="2" t="s">
        <v>184</v>
      </c>
      <c r="R151" s="2" t="s">
        <v>63</v>
      </c>
      <c r="S151" s="2" t="s">
        <v>63</v>
      </c>
      <c r="T151" s="2" t="s">
        <v>62</v>
      </c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2" t="s">
        <v>52</v>
      </c>
      <c r="AS151" s="2" t="s">
        <v>52</v>
      </c>
      <c r="AT151" s="3"/>
      <c r="AU151" s="2" t="s">
        <v>194</v>
      </c>
      <c r="AV151" s="3">
        <v>67</v>
      </c>
    </row>
    <row r="152" spans="1:48" ht="30" customHeight="1" x14ac:dyDescent="0.3">
      <c r="A152" s="8" t="s">
        <v>195</v>
      </c>
      <c r="B152" s="8" t="s">
        <v>196</v>
      </c>
      <c r="C152" s="8" t="s">
        <v>112</v>
      </c>
      <c r="D152" s="9">
        <v>4</v>
      </c>
      <c r="E152" s="11"/>
      <c r="F152" s="11"/>
      <c r="G152" s="11"/>
      <c r="H152" s="11"/>
      <c r="I152" s="11"/>
      <c r="J152" s="11"/>
      <c r="K152" s="11"/>
      <c r="L152" s="11"/>
      <c r="M152" s="8"/>
      <c r="N152" s="2" t="s">
        <v>197</v>
      </c>
      <c r="O152" s="2" t="s">
        <v>52</v>
      </c>
      <c r="P152" s="2" t="s">
        <v>52</v>
      </c>
      <c r="Q152" s="2" t="s">
        <v>184</v>
      </c>
      <c r="R152" s="2" t="s">
        <v>62</v>
      </c>
      <c r="S152" s="2" t="s">
        <v>63</v>
      </c>
      <c r="T152" s="2" t="s">
        <v>63</v>
      </c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2" t="s">
        <v>52</v>
      </c>
      <c r="AS152" s="2" t="s">
        <v>52</v>
      </c>
      <c r="AT152" s="3"/>
      <c r="AU152" s="2" t="s">
        <v>198</v>
      </c>
      <c r="AV152" s="3">
        <v>56</v>
      </c>
    </row>
    <row r="153" spans="1:48" ht="30" customHeight="1" x14ac:dyDescent="0.3">
      <c r="A153" s="8" t="s">
        <v>199</v>
      </c>
      <c r="B153" s="8" t="s">
        <v>200</v>
      </c>
      <c r="C153" s="8" t="s">
        <v>60</v>
      </c>
      <c r="D153" s="9">
        <v>5</v>
      </c>
      <c r="E153" s="11"/>
      <c r="F153" s="11"/>
      <c r="G153" s="11"/>
      <c r="H153" s="11"/>
      <c r="I153" s="11"/>
      <c r="J153" s="11"/>
      <c r="K153" s="11"/>
      <c r="L153" s="11"/>
      <c r="M153" s="8"/>
      <c r="N153" s="2" t="s">
        <v>201</v>
      </c>
      <c r="O153" s="2" t="s">
        <v>52</v>
      </c>
      <c r="P153" s="2" t="s">
        <v>52</v>
      </c>
      <c r="Q153" s="2" t="s">
        <v>184</v>
      </c>
      <c r="R153" s="2" t="s">
        <v>62</v>
      </c>
      <c r="S153" s="2" t="s">
        <v>63</v>
      </c>
      <c r="T153" s="2" t="s">
        <v>63</v>
      </c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2" t="s">
        <v>52</v>
      </c>
      <c r="AS153" s="2" t="s">
        <v>52</v>
      </c>
      <c r="AT153" s="3"/>
      <c r="AU153" s="2" t="s">
        <v>202</v>
      </c>
      <c r="AV153" s="3">
        <v>57</v>
      </c>
    </row>
    <row r="154" spans="1:48" ht="30" customHeight="1" x14ac:dyDescent="0.3">
      <c r="A154" s="8" t="s">
        <v>203</v>
      </c>
      <c r="B154" s="8" t="s">
        <v>204</v>
      </c>
      <c r="C154" s="8" t="s">
        <v>205</v>
      </c>
      <c r="D154" s="9">
        <v>1</v>
      </c>
      <c r="E154" s="11"/>
      <c r="F154" s="11"/>
      <c r="G154" s="11"/>
      <c r="H154" s="11"/>
      <c r="I154" s="11"/>
      <c r="J154" s="11"/>
      <c r="K154" s="11"/>
      <c r="L154" s="11"/>
      <c r="M154" s="8"/>
      <c r="N154" s="2" t="s">
        <v>206</v>
      </c>
      <c r="O154" s="2" t="s">
        <v>52</v>
      </c>
      <c r="P154" s="2" t="s">
        <v>52</v>
      </c>
      <c r="Q154" s="2" t="s">
        <v>184</v>
      </c>
      <c r="R154" s="2" t="s">
        <v>63</v>
      </c>
      <c r="S154" s="2" t="s">
        <v>63</v>
      </c>
      <c r="T154" s="2" t="s">
        <v>62</v>
      </c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2" t="s">
        <v>52</v>
      </c>
      <c r="AS154" s="2" t="s">
        <v>52</v>
      </c>
      <c r="AT154" s="3"/>
      <c r="AU154" s="2" t="s">
        <v>207</v>
      </c>
      <c r="AV154" s="3">
        <v>68</v>
      </c>
    </row>
    <row r="155" spans="1:48" ht="30" customHeight="1" x14ac:dyDescent="0.3">
      <c r="A155" s="8" t="s">
        <v>208</v>
      </c>
      <c r="B155" s="8" t="s">
        <v>209</v>
      </c>
      <c r="C155" s="8" t="s">
        <v>205</v>
      </c>
      <c r="D155" s="9">
        <v>3</v>
      </c>
      <c r="E155" s="11"/>
      <c r="F155" s="11"/>
      <c r="G155" s="11"/>
      <c r="H155" s="11"/>
      <c r="I155" s="11"/>
      <c r="J155" s="11"/>
      <c r="K155" s="11"/>
      <c r="L155" s="11"/>
      <c r="M155" s="8"/>
      <c r="N155" s="2" t="s">
        <v>210</v>
      </c>
      <c r="O155" s="2" t="s">
        <v>52</v>
      </c>
      <c r="P155" s="2" t="s">
        <v>52</v>
      </c>
      <c r="Q155" s="2" t="s">
        <v>184</v>
      </c>
      <c r="R155" s="2" t="s">
        <v>63</v>
      </c>
      <c r="S155" s="2" t="s">
        <v>63</v>
      </c>
      <c r="T155" s="2" t="s">
        <v>62</v>
      </c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2" t="s">
        <v>52</v>
      </c>
      <c r="AS155" s="2" t="s">
        <v>52</v>
      </c>
      <c r="AT155" s="3"/>
      <c r="AU155" s="2" t="s">
        <v>211</v>
      </c>
      <c r="AV155" s="3">
        <v>69</v>
      </c>
    </row>
    <row r="156" spans="1:48" ht="30" customHeight="1" x14ac:dyDescent="0.3">
      <c r="A156" s="8" t="s">
        <v>212</v>
      </c>
      <c r="B156" s="8" t="s">
        <v>213</v>
      </c>
      <c r="C156" s="8" t="s">
        <v>214</v>
      </c>
      <c r="D156" s="9">
        <v>2</v>
      </c>
      <c r="E156" s="11"/>
      <c r="F156" s="11"/>
      <c r="G156" s="11"/>
      <c r="H156" s="11"/>
      <c r="I156" s="11"/>
      <c r="J156" s="11"/>
      <c r="K156" s="11"/>
      <c r="L156" s="11"/>
      <c r="M156" s="8"/>
      <c r="N156" s="2" t="s">
        <v>215</v>
      </c>
      <c r="O156" s="2" t="s">
        <v>52</v>
      </c>
      <c r="P156" s="2" t="s">
        <v>52</v>
      </c>
      <c r="Q156" s="2" t="s">
        <v>184</v>
      </c>
      <c r="R156" s="2" t="s">
        <v>63</v>
      </c>
      <c r="S156" s="2" t="s">
        <v>63</v>
      </c>
      <c r="T156" s="2" t="s">
        <v>62</v>
      </c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2" t="s">
        <v>52</v>
      </c>
      <c r="AS156" s="2" t="s">
        <v>52</v>
      </c>
      <c r="AT156" s="3"/>
      <c r="AU156" s="2" t="s">
        <v>216</v>
      </c>
      <c r="AV156" s="3">
        <v>70</v>
      </c>
    </row>
    <row r="157" spans="1:48" ht="30" customHeight="1" x14ac:dyDescent="0.3">
      <c r="A157" s="8" t="s">
        <v>217</v>
      </c>
      <c r="B157" s="8" t="s">
        <v>218</v>
      </c>
      <c r="C157" s="8" t="s">
        <v>219</v>
      </c>
      <c r="D157" s="9">
        <v>16</v>
      </c>
      <c r="E157" s="11"/>
      <c r="F157" s="11"/>
      <c r="G157" s="11"/>
      <c r="H157" s="11"/>
      <c r="I157" s="11"/>
      <c r="J157" s="11"/>
      <c r="K157" s="11"/>
      <c r="L157" s="11"/>
      <c r="M157" s="8"/>
      <c r="N157" s="2" t="s">
        <v>220</v>
      </c>
      <c r="O157" s="2" t="s">
        <v>52</v>
      </c>
      <c r="P157" s="2" t="s">
        <v>52</v>
      </c>
      <c r="Q157" s="2" t="s">
        <v>184</v>
      </c>
      <c r="R157" s="2" t="s">
        <v>62</v>
      </c>
      <c r="S157" s="2" t="s">
        <v>63</v>
      </c>
      <c r="T157" s="2" t="s">
        <v>63</v>
      </c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2" t="s">
        <v>52</v>
      </c>
      <c r="AS157" s="2" t="s">
        <v>52</v>
      </c>
      <c r="AT157" s="3"/>
      <c r="AU157" s="2" t="s">
        <v>221</v>
      </c>
      <c r="AV157" s="3">
        <v>71</v>
      </c>
    </row>
    <row r="158" spans="1:48" ht="30" customHeight="1" x14ac:dyDescent="0.3">
      <c r="A158" s="8" t="s">
        <v>222</v>
      </c>
      <c r="B158" s="8" t="s">
        <v>223</v>
      </c>
      <c r="C158" s="8" t="s">
        <v>219</v>
      </c>
      <c r="D158" s="9">
        <v>4</v>
      </c>
      <c r="E158" s="11"/>
      <c r="F158" s="11"/>
      <c r="G158" s="11"/>
      <c r="H158" s="11"/>
      <c r="I158" s="11"/>
      <c r="J158" s="11"/>
      <c r="K158" s="11"/>
      <c r="L158" s="11"/>
      <c r="M158" s="8"/>
      <c r="N158" s="2" t="s">
        <v>224</v>
      </c>
      <c r="O158" s="2" t="s">
        <v>52</v>
      </c>
      <c r="P158" s="2" t="s">
        <v>52</v>
      </c>
      <c r="Q158" s="2" t="s">
        <v>184</v>
      </c>
      <c r="R158" s="2" t="s">
        <v>62</v>
      </c>
      <c r="S158" s="2" t="s">
        <v>63</v>
      </c>
      <c r="T158" s="2" t="s">
        <v>63</v>
      </c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2" t="s">
        <v>52</v>
      </c>
      <c r="AS158" s="2" t="s">
        <v>52</v>
      </c>
      <c r="AT158" s="3"/>
      <c r="AU158" s="2" t="s">
        <v>225</v>
      </c>
      <c r="AV158" s="3">
        <v>72</v>
      </c>
    </row>
    <row r="159" spans="1:48" ht="30" customHeight="1" x14ac:dyDescent="0.3">
      <c r="A159" s="8" t="s">
        <v>226</v>
      </c>
      <c r="B159" s="8" t="s">
        <v>227</v>
      </c>
      <c r="C159" s="8" t="s">
        <v>219</v>
      </c>
      <c r="D159" s="9">
        <v>2</v>
      </c>
      <c r="E159" s="11"/>
      <c r="F159" s="11"/>
      <c r="G159" s="11"/>
      <c r="H159" s="11"/>
      <c r="I159" s="11"/>
      <c r="J159" s="11"/>
      <c r="K159" s="11"/>
      <c r="L159" s="11"/>
      <c r="M159" s="8"/>
      <c r="N159" s="2" t="s">
        <v>228</v>
      </c>
      <c r="O159" s="2" t="s">
        <v>52</v>
      </c>
      <c r="P159" s="2" t="s">
        <v>52</v>
      </c>
      <c r="Q159" s="2" t="s">
        <v>184</v>
      </c>
      <c r="R159" s="2" t="s">
        <v>62</v>
      </c>
      <c r="S159" s="2" t="s">
        <v>63</v>
      </c>
      <c r="T159" s="2" t="s">
        <v>63</v>
      </c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2" t="s">
        <v>52</v>
      </c>
      <c r="AS159" s="2" t="s">
        <v>52</v>
      </c>
      <c r="AT159" s="3"/>
      <c r="AU159" s="2" t="s">
        <v>229</v>
      </c>
      <c r="AV159" s="3">
        <v>73</v>
      </c>
    </row>
    <row r="160" spans="1:48" ht="30" customHeight="1" x14ac:dyDescent="0.3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1:48" ht="30" customHeight="1" x14ac:dyDescent="0.3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1:48" ht="30" customHeight="1" x14ac:dyDescent="0.3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1:48" ht="30" customHeight="1" x14ac:dyDescent="0.3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1:48" ht="30" customHeight="1" x14ac:dyDescent="0.3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1:48" ht="30" customHeight="1" x14ac:dyDescent="0.3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1:48" ht="30" customHeight="1" x14ac:dyDescent="0.3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1:48" ht="30" customHeight="1" x14ac:dyDescent="0.3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1:48" ht="30" customHeight="1" x14ac:dyDescent="0.3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1:48" ht="30" customHeight="1" x14ac:dyDescent="0.3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1:48" ht="30" customHeight="1" x14ac:dyDescent="0.3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pans="1:48" ht="30" customHeight="1" x14ac:dyDescent="0.3">
      <c r="A171" s="8" t="s">
        <v>69</v>
      </c>
      <c r="B171" s="9"/>
      <c r="C171" s="9"/>
      <c r="D171" s="9"/>
      <c r="E171" s="9"/>
      <c r="F171" s="11"/>
      <c r="G171" s="9"/>
      <c r="H171" s="11"/>
      <c r="I171" s="9"/>
      <c r="J171" s="11"/>
      <c r="K171" s="9"/>
      <c r="L171" s="11"/>
      <c r="M171" s="9"/>
      <c r="N171" t="s">
        <v>70</v>
      </c>
    </row>
    <row r="172" spans="1:48" ht="30" customHeight="1" x14ac:dyDescent="0.3">
      <c r="A172" s="8" t="s">
        <v>230</v>
      </c>
      <c r="B172" s="8" t="s">
        <v>52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3"/>
      <c r="O172" s="3"/>
      <c r="P172" s="3"/>
      <c r="Q172" s="2" t="s">
        <v>231</v>
      </c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</row>
    <row r="173" spans="1:48" ht="30" customHeight="1" x14ac:dyDescent="0.3">
      <c r="A173" s="8" t="s">
        <v>232</v>
      </c>
      <c r="B173" s="8" t="s">
        <v>233</v>
      </c>
      <c r="C173" s="8" t="s">
        <v>75</v>
      </c>
      <c r="D173" s="9">
        <v>0.5</v>
      </c>
      <c r="E173" s="11"/>
      <c r="F173" s="11"/>
      <c r="G173" s="11"/>
      <c r="H173" s="11"/>
      <c r="I173" s="11"/>
      <c r="J173" s="11"/>
      <c r="K173" s="11"/>
      <c r="L173" s="11"/>
      <c r="M173" s="8"/>
      <c r="N173" s="2" t="s">
        <v>234</v>
      </c>
      <c r="O173" s="2" t="s">
        <v>52</v>
      </c>
      <c r="P173" s="2" t="s">
        <v>52</v>
      </c>
      <c r="Q173" s="2" t="s">
        <v>231</v>
      </c>
      <c r="R173" s="2" t="s">
        <v>63</v>
      </c>
      <c r="S173" s="2" t="s">
        <v>63</v>
      </c>
      <c r="T173" s="2" t="s">
        <v>62</v>
      </c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2" t="s">
        <v>52</v>
      </c>
      <c r="AS173" s="2" t="s">
        <v>52</v>
      </c>
      <c r="AT173" s="3"/>
      <c r="AU173" s="2" t="s">
        <v>235</v>
      </c>
      <c r="AV173" s="3">
        <v>75</v>
      </c>
    </row>
    <row r="174" spans="1:48" ht="30" customHeight="1" x14ac:dyDescent="0.3">
      <c r="A174" s="8" t="s">
        <v>236</v>
      </c>
      <c r="B174" s="8" t="s">
        <v>237</v>
      </c>
      <c r="C174" s="8" t="s">
        <v>75</v>
      </c>
      <c r="D174" s="9">
        <v>0.5</v>
      </c>
      <c r="E174" s="11"/>
      <c r="F174" s="11"/>
      <c r="G174" s="11"/>
      <c r="H174" s="11"/>
      <c r="I174" s="11"/>
      <c r="J174" s="11"/>
      <c r="K174" s="11"/>
      <c r="L174" s="11"/>
      <c r="M174" s="8"/>
      <c r="N174" s="2" t="s">
        <v>238</v>
      </c>
      <c r="O174" s="2" t="s">
        <v>52</v>
      </c>
      <c r="P174" s="2" t="s">
        <v>52</v>
      </c>
      <c r="Q174" s="2" t="s">
        <v>231</v>
      </c>
      <c r="R174" s="2" t="s">
        <v>63</v>
      </c>
      <c r="S174" s="2" t="s">
        <v>63</v>
      </c>
      <c r="T174" s="2" t="s">
        <v>62</v>
      </c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2" t="s">
        <v>52</v>
      </c>
      <c r="AS174" s="2" t="s">
        <v>52</v>
      </c>
      <c r="AT174" s="3"/>
      <c r="AU174" s="2" t="s">
        <v>239</v>
      </c>
      <c r="AV174" s="3">
        <v>76</v>
      </c>
    </row>
    <row r="175" spans="1:48" ht="30" customHeight="1" x14ac:dyDescent="0.3">
      <c r="A175" s="8" t="s">
        <v>240</v>
      </c>
      <c r="B175" s="8" t="s">
        <v>241</v>
      </c>
      <c r="C175" s="8" t="s">
        <v>242</v>
      </c>
      <c r="D175" s="9">
        <v>2</v>
      </c>
      <c r="E175" s="11"/>
      <c r="F175" s="11"/>
      <c r="G175" s="11"/>
      <c r="H175" s="11"/>
      <c r="I175" s="11"/>
      <c r="J175" s="11"/>
      <c r="K175" s="11"/>
      <c r="L175" s="11"/>
      <c r="M175" s="8"/>
      <c r="N175" s="2" t="s">
        <v>243</v>
      </c>
      <c r="O175" s="2" t="s">
        <v>52</v>
      </c>
      <c r="P175" s="2" t="s">
        <v>52</v>
      </c>
      <c r="Q175" s="2" t="s">
        <v>231</v>
      </c>
      <c r="R175" s="2" t="s">
        <v>63</v>
      </c>
      <c r="S175" s="2" t="s">
        <v>63</v>
      </c>
      <c r="T175" s="2" t="s">
        <v>62</v>
      </c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2" t="s">
        <v>52</v>
      </c>
      <c r="AS175" s="2" t="s">
        <v>52</v>
      </c>
      <c r="AT175" s="3"/>
      <c r="AU175" s="2" t="s">
        <v>244</v>
      </c>
      <c r="AV175" s="3">
        <v>77</v>
      </c>
    </row>
    <row r="176" spans="1:48" ht="30" customHeight="1" x14ac:dyDescent="0.3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1:13" ht="30" customHeight="1" x14ac:dyDescent="0.3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</row>
    <row r="178" spans="1:13" ht="30" customHeight="1" x14ac:dyDescent="0.3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1:13" ht="30" customHeight="1" x14ac:dyDescent="0.3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 spans="1:13" ht="30" customHeight="1" x14ac:dyDescent="0.3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</row>
    <row r="181" spans="1:13" ht="30" customHeight="1" x14ac:dyDescent="0.3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1:13" ht="30" customHeight="1" x14ac:dyDescent="0.3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1:13" ht="30" customHeight="1" x14ac:dyDescent="0.3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1:13" ht="30" customHeight="1" x14ac:dyDescent="0.3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1:13" ht="30" customHeight="1" x14ac:dyDescent="0.3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</row>
    <row r="186" spans="1:13" ht="30" customHeight="1" x14ac:dyDescent="0.3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</row>
    <row r="187" spans="1:13" ht="30" customHeight="1" x14ac:dyDescent="0.3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</row>
    <row r="188" spans="1:13" ht="30" customHeight="1" x14ac:dyDescent="0.3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</row>
    <row r="189" spans="1:13" ht="30" customHeight="1" x14ac:dyDescent="0.3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</row>
    <row r="190" spans="1:13" ht="30" customHeight="1" x14ac:dyDescent="0.3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</row>
    <row r="191" spans="1:13" ht="30" customHeight="1" x14ac:dyDescent="0.3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</row>
    <row r="192" spans="1:13" ht="30" customHeight="1" x14ac:dyDescent="0.3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</row>
    <row r="193" spans="1:48" ht="30" customHeight="1" x14ac:dyDescent="0.3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</row>
    <row r="194" spans="1:48" ht="30" customHeight="1" x14ac:dyDescent="0.3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</row>
    <row r="195" spans="1:48" ht="30" customHeight="1" x14ac:dyDescent="0.3">
      <c r="A195" s="8" t="s">
        <v>69</v>
      </c>
      <c r="B195" s="9"/>
      <c r="C195" s="9"/>
      <c r="D195" s="9"/>
      <c r="E195" s="9"/>
      <c r="F195" s="11"/>
      <c r="G195" s="9"/>
      <c r="H195" s="11"/>
      <c r="I195" s="9"/>
      <c r="J195" s="11"/>
      <c r="K195" s="9"/>
      <c r="L195" s="11"/>
      <c r="M195" s="9"/>
      <c r="N195" t="s">
        <v>70</v>
      </c>
    </row>
    <row r="196" spans="1:48" ht="30" customHeight="1" x14ac:dyDescent="0.3">
      <c r="A196" s="8" t="s">
        <v>245</v>
      </c>
      <c r="B196" s="8" t="s">
        <v>52</v>
      </c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3"/>
      <c r="O196" s="3"/>
      <c r="P196" s="3"/>
      <c r="Q196" s="2" t="s">
        <v>246</v>
      </c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</row>
    <row r="197" spans="1:48" ht="30" customHeight="1" x14ac:dyDescent="0.3">
      <c r="A197" s="8" t="s">
        <v>248</v>
      </c>
      <c r="B197" s="8" t="s">
        <v>249</v>
      </c>
      <c r="C197" s="8" t="s">
        <v>250</v>
      </c>
      <c r="D197" s="9">
        <v>1.2230000000000001</v>
      </c>
      <c r="E197" s="11"/>
      <c r="F197" s="11"/>
      <c r="G197" s="11"/>
      <c r="H197" s="11"/>
      <c r="I197" s="11"/>
      <c r="J197" s="11"/>
      <c r="K197" s="11"/>
      <c r="L197" s="11"/>
      <c r="M197" s="8"/>
      <c r="N197" s="2" t="s">
        <v>251</v>
      </c>
      <c r="O197" s="2" t="s">
        <v>52</v>
      </c>
      <c r="P197" s="2" t="s">
        <v>52</v>
      </c>
      <c r="Q197" s="2" t="s">
        <v>246</v>
      </c>
      <c r="R197" s="2" t="s">
        <v>63</v>
      </c>
      <c r="S197" s="2" t="s">
        <v>63</v>
      </c>
      <c r="T197" s="2" t="s">
        <v>62</v>
      </c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2" t="s">
        <v>52</v>
      </c>
      <c r="AS197" s="2" t="s">
        <v>52</v>
      </c>
      <c r="AT197" s="3"/>
      <c r="AU197" s="2" t="s">
        <v>252</v>
      </c>
      <c r="AV197" s="3">
        <v>45</v>
      </c>
    </row>
    <row r="198" spans="1:48" ht="30" customHeight="1" x14ac:dyDescent="0.3">
      <c r="A198" s="8" t="s">
        <v>253</v>
      </c>
      <c r="B198" s="8" t="s">
        <v>254</v>
      </c>
      <c r="C198" s="8" t="s">
        <v>250</v>
      </c>
      <c r="D198" s="9">
        <v>0.25</v>
      </c>
      <c r="E198" s="11"/>
      <c r="F198" s="11"/>
      <c r="G198" s="11"/>
      <c r="H198" s="11"/>
      <c r="I198" s="11"/>
      <c r="J198" s="11"/>
      <c r="K198" s="11"/>
      <c r="L198" s="11"/>
      <c r="M198" s="8"/>
      <c r="N198" s="2" t="s">
        <v>255</v>
      </c>
      <c r="O198" s="2" t="s">
        <v>52</v>
      </c>
      <c r="P198" s="2" t="s">
        <v>52</v>
      </c>
      <c r="Q198" s="2" t="s">
        <v>246</v>
      </c>
      <c r="R198" s="2" t="s">
        <v>63</v>
      </c>
      <c r="S198" s="2" t="s">
        <v>63</v>
      </c>
      <c r="T198" s="2" t="s">
        <v>62</v>
      </c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2" t="s">
        <v>52</v>
      </c>
      <c r="AS198" s="2" t="s">
        <v>52</v>
      </c>
      <c r="AT198" s="3"/>
      <c r="AU198" s="2" t="s">
        <v>256</v>
      </c>
      <c r="AV198" s="3">
        <v>46</v>
      </c>
    </row>
    <row r="199" spans="1:48" ht="30" customHeight="1" x14ac:dyDescent="0.3">
      <c r="A199" s="8" t="s">
        <v>257</v>
      </c>
      <c r="B199" s="8" t="s">
        <v>258</v>
      </c>
      <c r="C199" s="8" t="s">
        <v>250</v>
      </c>
      <c r="D199" s="9">
        <v>0.38700000000000001</v>
      </c>
      <c r="E199" s="11"/>
      <c r="F199" s="11"/>
      <c r="G199" s="11"/>
      <c r="H199" s="11"/>
      <c r="I199" s="11"/>
      <c r="J199" s="11"/>
      <c r="K199" s="11"/>
      <c r="L199" s="11"/>
      <c r="M199" s="8"/>
      <c r="N199" s="2" t="s">
        <v>259</v>
      </c>
      <c r="O199" s="2" t="s">
        <v>52</v>
      </c>
      <c r="P199" s="2" t="s">
        <v>52</v>
      </c>
      <c r="Q199" s="2" t="s">
        <v>246</v>
      </c>
      <c r="R199" s="2" t="s">
        <v>63</v>
      </c>
      <c r="S199" s="2" t="s">
        <v>63</v>
      </c>
      <c r="T199" s="2" t="s">
        <v>62</v>
      </c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2" t="s">
        <v>52</v>
      </c>
      <c r="AS199" s="2" t="s">
        <v>52</v>
      </c>
      <c r="AT199" s="3"/>
      <c r="AU199" s="2" t="s">
        <v>260</v>
      </c>
      <c r="AV199" s="3">
        <v>47</v>
      </c>
    </row>
    <row r="200" spans="1:48" ht="30" customHeight="1" x14ac:dyDescent="0.3">
      <c r="A200" s="8" t="s">
        <v>261</v>
      </c>
      <c r="B200" s="8" t="s">
        <v>262</v>
      </c>
      <c r="C200" s="8" t="s">
        <v>250</v>
      </c>
      <c r="D200" s="9">
        <v>1.86</v>
      </c>
      <c r="E200" s="11"/>
      <c r="F200" s="11"/>
      <c r="G200" s="11"/>
      <c r="H200" s="11"/>
      <c r="I200" s="11"/>
      <c r="J200" s="11"/>
      <c r="K200" s="11"/>
      <c r="L200" s="11"/>
      <c r="M200" s="8"/>
      <c r="N200" s="2" t="s">
        <v>263</v>
      </c>
      <c r="O200" s="2" t="s">
        <v>52</v>
      </c>
      <c r="P200" s="2" t="s">
        <v>52</v>
      </c>
      <c r="Q200" s="2" t="s">
        <v>246</v>
      </c>
      <c r="R200" s="2" t="s">
        <v>63</v>
      </c>
      <c r="S200" s="2" t="s">
        <v>63</v>
      </c>
      <c r="T200" s="2" t="s">
        <v>62</v>
      </c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2" t="s">
        <v>52</v>
      </c>
      <c r="AS200" s="2" t="s">
        <v>52</v>
      </c>
      <c r="AT200" s="3"/>
      <c r="AU200" s="2" t="s">
        <v>264</v>
      </c>
      <c r="AV200" s="3">
        <v>48</v>
      </c>
    </row>
    <row r="201" spans="1:48" ht="30" customHeight="1" x14ac:dyDescent="0.3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</row>
    <row r="202" spans="1:48" ht="30" customHeight="1" x14ac:dyDescent="0.3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</row>
    <row r="203" spans="1:48" ht="30" customHeight="1" x14ac:dyDescent="0.3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</row>
    <row r="204" spans="1:48" ht="30" customHeight="1" x14ac:dyDescent="0.3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</row>
    <row r="205" spans="1:48" ht="30" customHeight="1" x14ac:dyDescent="0.3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</row>
    <row r="206" spans="1:48" ht="30" customHeight="1" x14ac:dyDescent="0.3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</row>
    <row r="207" spans="1:48" ht="30" customHeight="1" x14ac:dyDescent="0.3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</row>
    <row r="208" spans="1:48" ht="30" customHeight="1" x14ac:dyDescent="0.3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</row>
    <row r="209" spans="1:48" ht="30" customHeight="1" x14ac:dyDescent="0.3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</row>
    <row r="210" spans="1:48" ht="30" customHeight="1" x14ac:dyDescent="0.3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</row>
    <row r="211" spans="1:48" ht="30" customHeight="1" x14ac:dyDescent="0.3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</row>
    <row r="212" spans="1:48" ht="30" customHeight="1" x14ac:dyDescent="0.3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</row>
    <row r="213" spans="1:48" ht="30" customHeight="1" x14ac:dyDescent="0.3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</row>
    <row r="214" spans="1:48" ht="30" customHeight="1" x14ac:dyDescent="0.3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</row>
    <row r="215" spans="1:48" ht="30" customHeight="1" x14ac:dyDescent="0.3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</row>
    <row r="216" spans="1:48" ht="30" customHeight="1" x14ac:dyDescent="0.3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</row>
    <row r="217" spans="1:48" ht="30" customHeight="1" x14ac:dyDescent="0.3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</row>
    <row r="218" spans="1:48" ht="30" customHeight="1" x14ac:dyDescent="0.3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</row>
    <row r="219" spans="1:48" ht="30" customHeight="1" x14ac:dyDescent="0.3">
      <c r="A219" s="8" t="s">
        <v>69</v>
      </c>
      <c r="B219" s="9"/>
      <c r="C219" s="9"/>
      <c r="D219" s="9"/>
      <c r="E219" s="9"/>
      <c r="F219" s="11"/>
      <c r="G219" s="9"/>
      <c r="H219" s="11"/>
      <c r="I219" s="9"/>
      <c r="J219" s="11"/>
      <c r="K219" s="9"/>
      <c r="L219" s="11"/>
      <c r="M219" s="9"/>
      <c r="N219" t="s">
        <v>70</v>
      </c>
    </row>
    <row r="220" spans="1:48" ht="30" customHeight="1" x14ac:dyDescent="0.3">
      <c r="A220" s="8" t="s">
        <v>265</v>
      </c>
      <c r="B220" s="8" t="s">
        <v>52</v>
      </c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3"/>
      <c r="O220" s="3"/>
      <c r="P220" s="3"/>
      <c r="Q220" s="2" t="s">
        <v>266</v>
      </c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</row>
    <row r="221" spans="1:48" ht="30" customHeight="1" x14ac:dyDescent="0.3">
      <c r="A221" s="8" t="s">
        <v>268</v>
      </c>
      <c r="B221" s="8" t="s">
        <v>269</v>
      </c>
      <c r="C221" s="8" t="s">
        <v>510</v>
      </c>
      <c r="D221" s="9">
        <v>-0.04</v>
      </c>
      <c r="E221" s="11"/>
      <c r="F221" s="11"/>
      <c r="G221" s="11"/>
      <c r="H221" s="11"/>
      <c r="I221" s="11"/>
      <c r="J221" s="11"/>
      <c r="K221" s="11"/>
      <c r="L221" s="11"/>
      <c r="M221" s="8"/>
      <c r="N221" s="2" t="s">
        <v>270</v>
      </c>
      <c r="O221" s="2" t="s">
        <v>52</v>
      </c>
      <c r="P221" s="2" t="s">
        <v>52</v>
      </c>
      <c r="Q221" s="2" t="s">
        <v>266</v>
      </c>
      <c r="R221" s="2" t="s">
        <v>63</v>
      </c>
      <c r="S221" s="2" t="s">
        <v>63</v>
      </c>
      <c r="T221" s="2" t="s">
        <v>62</v>
      </c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2" t="s">
        <v>52</v>
      </c>
      <c r="AS221" s="2" t="s">
        <v>52</v>
      </c>
      <c r="AT221" s="3"/>
      <c r="AU221" s="2" t="s">
        <v>271</v>
      </c>
      <c r="AV221" s="3">
        <v>50</v>
      </c>
    </row>
    <row r="222" spans="1:48" ht="30" customHeight="1" x14ac:dyDescent="0.3">
      <c r="A222" s="8" t="s">
        <v>268</v>
      </c>
      <c r="B222" s="8" t="s">
        <v>272</v>
      </c>
      <c r="C222" s="8" t="s">
        <v>273</v>
      </c>
      <c r="D222" s="9">
        <v>-27.6</v>
      </c>
      <c r="E222" s="11"/>
      <c r="F222" s="11"/>
      <c r="G222" s="11"/>
      <c r="H222" s="11"/>
      <c r="I222" s="11"/>
      <c r="J222" s="11"/>
      <c r="K222" s="11"/>
      <c r="L222" s="11"/>
      <c r="M222" s="8"/>
      <c r="N222" s="2" t="s">
        <v>274</v>
      </c>
      <c r="O222" s="2" t="s">
        <v>52</v>
      </c>
      <c r="P222" s="2" t="s">
        <v>52</v>
      </c>
      <c r="Q222" s="2" t="s">
        <v>266</v>
      </c>
      <c r="R222" s="2" t="s">
        <v>63</v>
      </c>
      <c r="S222" s="2" t="s">
        <v>63</v>
      </c>
      <c r="T222" s="2" t="s">
        <v>62</v>
      </c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2" t="s">
        <v>52</v>
      </c>
      <c r="AS222" s="2" t="s">
        <v>52</v>
      </c>
      <c r="AT222" s="3"/>
      <c r="AU222" s="2" t="s">
        <v>275</v>
      </c>
      <c r="AV222" s="3">
        <v>51</v>
      </c>
    </row>
    <row r="223" spans="1:48" ht="30" customHeight="1" x14ac:dyDescent="0.3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</row>
    <row r="224" spans="1:48" ht="30" customHeight="1" x14ac:dyDescent="0.3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</row>
    <row r="225" spans="1:13" ht="30" customHeight="1" x14ac:dyDescent="0.3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</row>
    <row r="226" spans="1:13" ht="30" customHeight="1" x14ac:dyDescent="0.3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</row>
    <row r="227" spans="1:13" ht="30" customHeight="1" x14ac:dyDescent="0.3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</row>
    <row r="228" spans="1:13" ht="30" customHeight="1" x14ac:dyDescent="0.3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</row>
    <row r="229" spans="1:13" ht="30" customHeight="1" x14ac:dyDescent="0.3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</row>
    <row r="230" spans="1:13" ht="30" customHeight="1" x14ac:dyDescent="0.3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</row>
    <row r="231" spans="1:13" ht="30" customHeight="1" x14ac:dyDescent="0.3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</row>
    <row r="232" spans="1:13" ht="30" customHeight="1" x14ac:dyDescent="0.3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</row>
    <row r="233" spans="1:13" ht="30" customHeight="1" x14ac:dyDescent="0.3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</row>
    <row r="234" spans="1:13" ht="30" customHeight="1" x14ac:dyDescent="0.3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</row>
    <row r="235" spans="1:13" ht="30" customHeight="1" x14ac:dyDescent="0.3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</row>
    <row r="236" spans="1:13" ht="30" customHeight="1" x14ac:dyDescent="0.3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</row>
    <row r="237" spans="1:13" ht="30" customHeight="1" x14ac:dyDescent="0.3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</row>
    <row r="238" spans="1:13" ht="30" customHeight="1" x14ac:dyDescent="0.3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</row>
    <row r="239" spans="1:13" ht="30" customHeight="1" x14ac:dyDescent="0.3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</row>
    <row r="240" spans="1:13" ht="30" customHeight="1" x14ac:dyDescent="0.3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</row>
    <row r="241" spans="1:48" ht="30" customHeight="1" x14ac:dyDescent="0.3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</row>
    <row r="242" spans="1:48" ht="30" customHeight="1" x14ac:dyDescent="0.3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</row>
    <row r="243" spans="1:48" ht="30" customHeight="1" x14ac:dyDescent="0.3">
      <c r="A243" s="8" t="s">
        <v>69</v>
      </c>
      <c r="B243" s="9"/>
      <c r="C243" s="9"/>
      <c r="D243" s="9"/>
      <c r="E243" s="9"/>
      <c r="F243" s="11"/>
      <c r="G243" s="9"/>
      <c r="H243" s="11"/>
      <c r="I243" s="9"/>
      <c r="J243" s="11"/>
      <c r="K243" s="9"/>
      <c r="L243" s="11"/>
      <c r="M243" s="9"/>
      <c r="N243" t="s">
        <v>70</v>
      </c>
    </row>
    <row r="244" spans="1:48" ht="30" customHeight="1" x14ac:dyDescent="0.3">
      <c r="A244" s="8" t="s">
        <v>278</v>
      </c>
      <c r="B244" s="8" t="s">
        <v>52</v>
      </c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3"/>
      <c r="O244" s="3"/>
      <c r="P244" s="3"/>
      <c r="Q244" s="2" t="s">
        <v>279</v>
      </c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</row>
    <row r="245" spans="1:48" ht="30" customHeight="1" x14ac:dyDescent="0.3">
      <c r="A245" s="8" t="s">
        <v>58</v>
      </c>
      <c r="B245" s="8" t="s">
        <v>59</v>
      </c>
      <c r="C245" s="8" t="s">
        <v>60</v>
      </c>
      <c r="D245" s="9">
        <v>15</v>
      </c>
      <c r="E245" s="11"/>
      <c r="F245" s="11"/>
      <c r="G245" s="11"/>
      <c r="H245" s="11"/>
      <c r="I245" s="11"/>
      <c r="J245" s="11"/>
      <c r="K245" s="11"/>
      <c r="L245" s="11"/>
      <c r="M245" s="8"/>
      <c r="N245" s="2" t="s">
        <v>61</v>
      </c>
      <c r="O245" s="2" t="s">
        <v>52</v>
      </c>
      <c r="P245" s="2" t="s">
        <v>52</v>
      </c>
      <c r="Q245" s="2" t="s">
        <v>279</v>
      </c>
      <c r="R245" s="2" t="s">
        <v>62</v>
      </c>
      <c r="S245" s="2" t="s">
        <v>63</v>
      </c>
      <c r="T245" s="2" t="s">
        <v>63</v>
      </c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2" t="s">
        <v>52</v>
      </c>
      <c r="AS245" s="2" t="s">
        <v>52</v>
      </c>
      <c r="AT245" s="3"/>
      <c r="AU245" s="2" t="s">
        <v>280</v>
      </c>
      <c r="AV245" s="3">
        <v>111</v>
      </c>
    </row>
    <row r="246" spans="1:48" ht="30" customHeight="1" x14ac:dyDescent="0.3">
      <c r="A246" s="8" t="s">
        <v>65</v>
      </c>
      <c r="B246" s="8" t="s">
        <v>66</v>
      </c>
      <c r="C246" s="8" t="s">
        <v>60</v>
      </c>
      <c r="D246" s="9">
        <v>77</v>
      </c>
      <c r="E246" s="11"/>
      <c r="F246" s="11"/>
      <c r="G246" s="11"/>
      <c r="H246" s="11"/>
      <c r="I246" s="11"/>
      <c r="J246" s="11"/>
      <c r="K246" s="11"/>
      <c r="L246" s="11"/>
      <c r="M246" s="8"/>
      <c r="N246" s="2" t="s">
        <v>67</v>
      </c>
      <c r="O246" s="2" t="s">
        <v>52</v>
      </c>
      <c r="P246" s="2" t="s">
        <v>52</v>
      </c>
      <c r="Q246" s="2" t="s">
        <v>279</v>
      </c>
      <c r="R246" s="2" t="s">
        <v>62</v>
      </c>
      <c r="S246" s="2" t="s">
        <v>63</v>
      </c>
      <c r="T246" s="2" t="s">
        <v>63</v>
      </c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2" t="s">
        <v>52</v>
      </c>
      <c r="AS246" s="2" t="s">
        <v>52</v>
      </c>
      <c r="AT246" s="3"/>
      <c r="AU246" s="2" t="s">
        <v>281</v>
      </c>
      <c r="AV246" s="3">
        <v>112</v>
      </c>
    </row>
    <row r="247" spans="1:48" ht="30" customHeight="1" x14ac:dyDescent="0.3">
      <c r="A247" s="8" t="s">
        <v>282</v>
      </c>
      <c r="B247" s="8" t="s">
        <v>223</v>
      </c>
      <c r="C247" s="8" t="s">
        <v>219</v>
      </c>
      <c r="D247" s="9">
        <v>8</v>
      </c>
      <c r="E247" s="11"/>
      <c r="F247" s="11"/>
      <c r="G247" s="11"/>
      <c r="H247" s="11"/>
      <c r="I247" s="11"/>
      <c r="J247" s="11"/>
      <c r="K247" s="11"/>
      <c r="L247" s="11"/>
      <c r="M247" s="8"/>
      <c r="N247" s="2" t="s">
        <v>283</v>
      </c>
      <c r="O247" s="2" t="s">
        <v>52</v>
      </c>
      <c r="P247" s="2" t="s">
        <v>52</v>
      </c>
      <c r="Q247" s="2" t="s">
        <v>279</v>
      </c>
      <c r="R247" s="2" t="s">
        <v>62</v>
      </c>
      <c r="S247" s="2" t="s">
        <v>63</v>
      </c>
      <c r="T247" s="2" t="s">
        <v>63</v>
      </c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2" t="s">
        <v>52</v>
      </c>
      <c r="AS247" s="2" t="s">
        <v>52</v>
      </c>
      <c r="AT247" s="3"/>
      <c r="AU247" s="2" t="s">
        <v>284</v>
      </c>
      <c r="AV247" s="3">
        <v>113</v>
      </c>
    </row>
    <row r="248" spans="1:48" ht="30" customHeight="1" x14ac:dyDescent="0.3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</row>
    <row r="249" spans="1:48" ht="30" customHeight="1" x14ac:dyDescent="0.3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</row>
    <row r="250" spans="1:48" ht="30" customHeight="1" x14ac:dyDescent="0.3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</row>
    <row r="251" spans="1:48" ht="30" customHeight="1" x14ac:dyDescent="0.3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</row>
    <row r="252" spans="1:48" ht="30" customHeight="1" x14ac:dyDescent="0.3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</row>
    <row r="253" spans="1:48" ht="30" customHeight="1" x14ac:dyDescent="0.3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</row>
    <row r="254" spans="1:48" ht="30" customHeight="1" x14ac:dyDescent="0.3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</row>
    <row r="255" spans="1:48" ht="30" customHeight="1" x14ac:dyDescent="0.3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</row>
    <row r="256" spans="1:48" ht="30" customHeight="1" x14ac:dyDescent="0.3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</row>
    <row r="257" spans="1:48" ht="30" customHeight="1" x14ac:dyDescent="0.3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</row>
    <row r="258" spans="1:48" ht="30" customHeight="1" x14ac:dyDescent="0.3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</row>
    <row r="259" spans="1:48" ht="30" customHeight="1" x14ac:dyDescent="0.3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</row>
    <row r="260" spans="1:48" ht="30" customHeight="1" x14ac:dyDescent="0.3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</row>
    <row r="261" spans="1:48" ht="30" customHeight="1" x14ac:dyDescent="0.3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</row>
    <row r="262" spans="1:48" ht="30" customHeight="1" x14ac:dyDescent="0.3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</row>
    <row r="263" spans="1:48" ht="30" customHeight="1" x14ac:dyDescent="0.3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</row>
    <row r="264" spans="1:48" ht="30" customHeight="1" x14ac:dyDescent="0.3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</row>
    <row r="265" spans="1:48" ht="30" customHeight="1" x14ac:dyDescent="0.3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</row>
    <row r="266" spans="1:48" ht="30" customHeight="1" x14ac:dyDescent="0.3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</row>
    <row r="267" spans="1:48" ht="30" customHeight="1" x14ac:dyDescent="0.3">
      <c r="A267" s="8" t="s">
        <v>69</v>
      </c>
      <c r="B267" s="9"/>
      <c r="C267" s="9"/>
      <c r="D267" s="9"/>
      <c r="E267" s="9"/>
      <c r="F267" s="11"/>
      <c r="G267" s="9"/>
      <c r="H267" s="11"/>
      <c r="I267" s="9"/>
      <c r="J267" s="11"/>
      <c r="K267" s="9"/>
      <c r="L267" s="11"/>
      <c r="M267" s="9"/>
      <c r="N267" t="s">
        <v>70</v>
      </c>
    </row>
    <row r="268" spans="1:48" ht="30" customHeight="1" x14ac:dyDescent="0.3">
      <c r="A268" s="8" t="s">
        <v>285</v>
      </c>
      <c r="B268" s="8" t="s">
        <v>52</v>
      </c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3"/>
      <c r="O268" s="3"/>
      <c r="P268" s="3"/>
      <c r="Q268" s="2" t="s">
        <v>286</v>
      </c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</row>
    <row r="269" spans="1:48" ht="30" customHeight="1" x14ac:dyDescent="0.3">
      <c r="A269" s="8" t="s">
        <v>73</v>
      </c>
      <c r="B269" s="8" t="s">
        <v>74</v>
      </c>
      <c r="C269" s="8" t="s">
        <v>75</v>
      </c>
      <c r="D269" s="9">
        <v>10.92</v>
      </c>
      <c r="E269" s="11"/>
      <c r="F269" s="11"/>
      <c r="G269" s="11"/>
      <c r="H269" s="11"/>
      <c r="I269" s="11"/>
      <c r="J269" s="11"/>
      <c r="K269" s="11"/>
      <c r="L269" s="11"/>
      <c r="M269" s="8"/>
      <c r="N269" s="2" t="s">
        <v>76</v>
      </c>
      <c r="O269" s="2" t="s">
        <v>52</v>
      </c>
      <c r="P269" s="2" t="s">
        <v>52</v>
      </c>
      <c r="Q269" s="2" t="s">
        <v>286</v>
      </c>
      <c r="R269" s="2" t="s">
        <v>62</v>
      </c>
      <c r="S269" s="2" t="s">
        <v>63</v>
      </c>
      <c r="T269" s="2" t="s">
        <v>63</v>
      </c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2" t="s">
        <v>52</v>
      </c>
      <c r="AS269" s="2" t="s">
        <v>52</v>
      </c>
      <c r="AT269" s="3"/>
      <c r="AU269" s="2" t="s">
        <v>287</v>
      </c>
      <c r="AV269" s="3">
        <v>114</v>
      </c>
    </row>
    <row r="270" spans="1:48" ht="30" customHeight="1" x14ac:dyDescent="0.3">
      <c r="A270" s="8" t="s">
        <v>78</v>
      </c>
      <c r="B270" s="8" t="s">
        <v>79</v>
      </c>
      <c r="C270" s="8" t="s">
        <v>75</v>
      </c>
      <c r="D270" s="9">
        <v>8.8409999999999993</v>
      </c>
      <c r="E270" s="11"/>
      <c r="F270" s="11"/>
      <c r="G270" s="11"/>
      <c r="H270" s="11"/>
      <c r="I270" s="11"/>
      <c r="J270" s="11"/>
      <c r="K270" s="11"/>
      <c r="L270" s="11"/>
      <c r="M270" s="8"/>
      <c r="N270" s="2" t="s">
        <v>80</v>
      </c>
      <c r="O270" s="2" t="s">
        <v>52</v>
      </c>
      <c r="P270" s="2" t="s">
        <v>52</v>
      </c>
      <c r="Q270" s="2" t="s">
        <v>286</v>
      </c>
      <c r="R270" s="2" t="s">
        <v>62</v>
      </c>
      <c r="S270" s="2" t="s">
        <v>63</v>
      </c>
      <c r="T270" s="2" t="s">
        <v>63</v>
      </c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2" t="s">
        <v>52</v>
      </c>
      <c r="AS270" s="2" t="s">
        <v>52</v>
      </c>
      <c r="AT270" s="3"/>
      <c r="AU270" s="2" t="s">
        <v>288</v>
      </c>
      <c r="AV270" s="3">
        <v>115</v>
      </c>
    </row>
    <row r="271" spans="1:48" ht="30" customHeight="1" x14ac:dyDescent="0.3">
      <c r="A271" s="8" t="s">
        <v>82</v>
      </c>
      <c r="B271" s="8" t="s">
        <v>83</v>
      </c>
      <c r="C271" s="8" t="s">
        <v>75</v>
      </c>
      <c r="D271" s="9">
        <v>2.0790000000000002</v>
      </c>
      <c r="E271" s="11"/>
      <c r="F271" s="11"/>
      <c r="G271" s="11"/>
      <c r="H271" s="11"/>
      <c r="I271" s="11"/>
      <c r="J271" s="11"/>
      <c r="K271" s="11"/>
      <c r="L271" s="11"/>
      <c r="M271" s="8"/>
      <c r="N271" s="2" t="s">
        <v>84</v>
      </c>
      <c r="O271" s="2" t="s">
        <v>52</v>
      </c>
      <c r="P271" s="2" t="s">
        <v>52</v>
      </c>
      <c r="Q271" s="2" t="s">
        <v>286</v>
      </c>
      <c r="R271" s="2" t="s">
        <v>62</v>
      </c>
      <c r="S271" s="2" t="s">
        <v>63</v>
      </c>
      <c r="T271" s="2" t="s">
        <v>63</v>
      </c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2" t="s">
        <v>52</v>
      </c>
      <c r="AS271" s="2" t="s">
        <v>52</v>
      </c>
      <c r="AT271" s="3"/>
      <c r="AU271" s="2" t="s">
        <v>289</v>
      </c>
      <c r="AV271" s="3">
        <v>116</v>
      </c>
    </row>
    <row r="272" spans="1:48" ht="30" customHeight="1" x14ac:dyDescent="0.3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</row>
    <row r="273" spans="1:13" ht="30" customHeight="1" x14ac:dyDescent="0.3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</row>
    <row r="274" spans="1:13" ht="30" customHeight="1" x14ac:dyDescent="0.3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</row>
    <row r="275" spans="1:13" ht="30" customHeight="1" x14ac:dyDescent="0.3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</row>
    <row r="276" spans="1:13" ht="30" customHeight="1" x14ac:dyDescent="0.3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</row>
    <row r="277" spans="1:13" ht="30" customHeight="1" x14ac:dyDescent="0.3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</row>
    <row r="278" spans="1:13" ht="30" customHeight="1" x14ac:dyDescent="0.3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</row>
    <row r="279" spans="1:13" ht="30" customHeight="1" x14ac:dyDescent="0.3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</row>
    <row r="280" spans="1:13" ht="30" customHeight="1" x14ac:dyDescent="0.3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</row>
    <row r="281" spans="1:13" ht="30" customHeight="1" x14ac:dyDescent="0.3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</row>
    <row r="282" spans="1:13" ht="30" customHeight="1" x14ac:dyDescent="0.3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</row>
    <row r="283" spans="1:13" ht="30" customHeight="1" x14ac:dyDescent="0.3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</row>
    <row r="284" spans="1:13" ht="30" customHeight="1" x14ac:dyDescent="0.3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</row>
    <row r="285" spans="1:13" ht="30" customHeight="1" x14ac:dyDescent="0.3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</row>
    <row r="286" spans="1:13" ht="30" customHeight="1" x14ac:dyDescent="0.3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</row>
    <row r="287" spans="1:13" ht="30" customHeight="1" x14ac:dyDescent="0.3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</row>
    <row r="288" spans="1:13" ht="30" customHeight="1" x14ac:dyDescent="0.3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</row>
    <row r="289" spans="1:48" ht="30" customHeight="1" x14ac:dyDescent="0.3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</row>
    <row r="290" spans="1:48" ht="30" customHeight="1" x14ac:dyDescent="0.3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</row>
    <row r="291" spans="1:48" ht="30" customHeight="1" x14ac:dyDescent="0.3">
      <c r="A291" s="8" t="s">
        <v>69</v>
      </c>
      <c r="B291" s="9"/>
      <c r="C291" s="9"/>
      <c r="D291" s="9"/>
      <c r="E291" s="9"/>
      <c r="F291" s="11"/>
      <c r="G291" s="9"/>
      <c r="H291" s="11"/>
      <c r="I291" s="9"/>
      <c r="J291" s="11"/>
      <c r="K291" s="9"/>
      <c r="L291" s="11"/>
      <c r="M291" s="9"/>
      <c r="N291" t="s">
        <v>70</v>
      </c>
    </row>
    <row r="292" spans="1:48" ht="30" customHeight="1" x14ac:dyDescent="0.3">
      <c r="A292" s="8" t="s">
        <v>290</v>
      </c>
      <c r="B292" s="8" t="s">
        <v>52</v>
      </c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3"/>
      <c r="O292" s="3"/>
      <c r="P292" s="3"/>
      <c r="Q292" s="2" t="s">
        <v>291</v>
      </c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</row>
    <row r="293" spans="1:48" ht="30" customHeight="1" x14ac:dyDescent="0.3">
      <c r="A293" s="8" t="s">
        <v>88</v>
      </c>
      <c r="B293" s="8" t="s">
        <v>52</v>
      </c>
      <c r="C293" s="8" t="s">
        <v>75</v>
      </c>
      <c r="D293" s="9">
        <v>2.6579999999999999</v>
      </c>
      <c r="E293" s="11"/>
      <c r="F293" s="11"/>
      <c r="G293" s="11"/>
      <c r="H293" s="11"/>
      <c r="I293" s="11"/>
      <c r="J293" s="11"/>
      <c r="K293" s="11"/>
      <c r="L293" s="11"/>
      <c r="M293" s="8"/>
      <c r="N293" s="2" t="s">
        <v>89</v>
      </c>
      <c r="O293" s="2" t="s">
        <v>52</v>
      </c>
      <c r="P293" s="2" t="s">
        <v>52</v>
      </c>
      <c r="Q293" s="2" t="s">
        <v>291</v>
      </c>
      <c r="R293" s="2" t="s">
        <v>62</v>
      </c>
      <c r="S293" s="2" t="s">
        <v>63</v>
      </c>
      <c r="T293" s="2" t="s">
        <v>63</v>
      </c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2" t="s">
        <v>52</v>
      </c>
      <c r="AS293" s="2" t="s">
        <v>52</v>
      </c>
      <c r="AT293" s="3"/>
      <c r="AU293" s="2" t="s">
        <v>292</v>
      </c>
      <c r="AV293" s="3">
        <v>117</v>
      </c>
    </row>
    <row r="294" spans="1:48" ht="30" customHeight="1" x14ac:dyDescent="0.3">
      <c r="A294" s="8" t="s">
        <v>293</v>
      </c>
      <c r="B294" s="8" t="s">
        <v>294</v>
      </c>
      <c r="C294" s="8" t="s">
        <v>75</v>
      </c>
      <c r="D294" s="9">
        <v>2.6320000000000001</v>
      </c>
      <c r="E294" s="11"/>
      <c r="F294" s="11"/>
      <c r="G294" s="11"/>
      <c r="H294" s="11"/>
      <c r="I294" s="11"/>
      <c r="J294" s="11"/>
      <c r="K294" s="11"/>
      <c r="L294" s="11"/>
      <c r="M294" s="8"/>
      <c r="N294" s="2" t="s">
        <v>295</v>
      </c>
      <c r="O294" s="2" t="s">
        <v>52</v>
      </c>
      <c r="P294" s="2" t="s">
        <v>52</v>
      </c>
      <c r="Q294" s="2" t="s">
        <v>291</v>
      </c>
      <c r="R294" s="2" t="s">
        <v>62</v>
      </c>
      <c r="S294" s="2" t="s">
        <v>63</v>
      </c>
      <c r="T294" s="2" t="s">
        <v>63</v>
      </c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2" t="s">
        <v>52</v>
      </c>
      <c r="AS294" s="2" t="s">
        <v>52</v>
      </c>
      <c r="AT294" s="3"/>
      <c r="AU294" s="2" t="s">
        <v>296</v>
      </c>
      <c r="AV294" s="3">
        <v>118</v>
      </c>
    </row>
    <row r="295" spans="1:48" ht="30" customHeight="1" x14ac:dyDescent="0.3">
      <c r="A295" s="8" t="s">
        <v>95</v>
      </c>
      <c r="B295" s="8" t="s">
        <v>96</v>
      </c>
      <c r="C295" s="8" t="s">
        <v>75</v>
      </c>
      <c r="D295" s="9">
        <v>3.8130000000000002</v>
      </c>
      <c r="E295" s="11"/>
      <c r="F295" s="11"/>
      <c r="G295" s="11"/>
      <c r="H295" s="11"/>
      <c r="I295" s="11"/>
      <c r="J295" s="11"/>
      <c r="K295" s="11"/>
      <c r="L295" s="11"/>
      <c r="M295" s="8"/>
      <c r="N295" s="2" t="s">
        <v>97</v>
      </c>
      <c r="O295" s="2" t="s">
        <v>52</v>
      </c>
      <c r="P295" s="2" t="s">
        <v>52</v>
      </c>
      <c r="Q295" s="2" t="s">
        <v>291</v>
      </c>
      <c r="R295" s="2" t="s">
        <v>62</v>
      </c>
      <c r="S295" s="2" t="s">
        <v>63</v>
      </c>
      <c r="T295" s="2" t="s">
        <v>63</v>
      </c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2" t="s">
        <v>52</v>
      </c>
      <c r="AS295" s="2" t="s">
        <v>52</v>
      </c>
      <c r="AT295" s="3"/>
      <c r="AU295" s="2" t="s">
        <v>297</v>
      </c>
      <c r="AV295" s="3">
        <v>119</v>
      </c>
    </row>
    <row r="296" spans="1:48" ht="30" customHeight="1" x14ac:dyDescent="0.3">
      <c r="A296" s="8" t="s">
        <v>91</v>
      </c>
      <c r="B296" s="8" t="s">
        <v>92</v>
      </c>
      <c r="C296" s="8" t="s">
        <v>60</v>
      </c>
      <c r="D296" s="9">
        <v>5</v>
      </c>
      <c r="E296" s="11"/>
      <c r="F296" s="11"/>
      <c r="G296" s="11"/>
      <c r="H296" s="11"/>
      <c r="I296" s="11"/>
      <c r="J296" s="11"/>
      <c r="K296" s="11"/>
      <c r="L296" s="11"/>
      <c r="M296" s="8"/>
      <c r="N296" s="2" t="s">
        <v>93</v>
      </c>
      <c r="O296" s="2" t="s">
        <v>52</v>
      </c>
      <c r="P296" s="2" t="s">
        <v>52</v>
      </c>
      <c r="Q296" s="2" t="s">
        <v>291</v>
      </c>
      <c r="R296" s="2" t="s">
        <v>62</v>
      </c>
      <c r="S296" s="2" t="s">
        <v>63</v>
      </c>
      <c r="T296" s="2" t="s">
        <v>63</v>
      </c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2" t="s">
        <v>52</v>
      </c>
      <c r="AS296" s="2" t="s">
        <v>52</v>
      </c>
      <c r="AT296" s="3"/>
      <c r="AU296" s="2" t="s">
        <v>298</v>
      </c>
      <c r="AV296" s="3">
        <v>120</v>
      </c>
    </row>
    <row r="297" spans="1:48" ht="30" customHeight="1" x14ac:dyDescent="0.3">
      <c r="A297" s="8" t="s">
        <v>299</v>
      </c>
      <c r="B297" s="8" t="s">
        <v>300</v>
      </c>
      <c r="C297" s="8" t="s">
        <v>117</v>
      </c>
      <c r="D297" s="9">
        <v>393</v>
      </c>
      <c r="E297" s="11"/>
      <c r="F297" s="11"/>
      <c r="G297" s="11"/>
      <c r="H297" s="11"/>
      <c r="I297" s="11"/>
      <c r="J297" s="11"/>
      <c r="K297" s="11"/>
      <c r="L297" s="11"/>
      <c r="M297" s="8"/>
      <c r="N297" s="2" t="s">
        <v>301</v>
      </c>
      <c r="O297" s="2" t="s">
        <v>52</v>
      </c>
      <c r="P297" s="2" t="s">
        <v>52</v>
      </c>
      <c r="Q297" s="2" t="s">
        <v>291</v>
      </c>
      <c r="R297" s="2" t="s">
        <v>62</v>
      </c>
      <c r="S297" s="2" t="s">
        <v>63</v>
      </c>
      <c r="T297" s="2" t="s">
        <v>63</v>
      </c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2" t="s">
        <v>52</v>
      </c>
      <c r="AS297" s="2" t="s">
        <v>52</v>
      </c>
      <c r="AT297" s="3"/>
      <c r="AU297" s="2" t="s">
        <v>302</v>
      </c>
      <c r="AV297" s="3">
        <v>121</v>
      </c>
    </row>
    <row r="298" spans="1:48" ht="30" customHeight="1" x14ac:dyDescent="0.3">
      <c r="A298" s="8" t="s">
        <v>303</v>
      </c>
      <c r="B298" s="8" t="s">
        <v>52</v>
      </c>
      <c r="C298" s="8" t="s">
        <v>214</v>
      </c>
      <c r="D298" s="9">
        <v>4</v>
      </c>
      <c r="E298" s="11"/>
      <c r="F298" s="11"/>
      <c r="G298" s="11"/>
      <c r="H298" s="11"/>
      <c r="I298" s="11"/>
      <c r="J298" s="11"/>
      <c r="K298" s="11"/>
      <c r="L298" s="11"/>
      <c r="M298" s="8"/>
      <c r="N298" s="2" t="s">
        <v>304</v>
      </c>
      <c r="O298" s="2" t="s">
        <v>52</v>
      </c>
      <c r="P298" s="2" t="s">
        <v>52</v>
      </c>
      <c r="Q298" s="2" t="s">
        <v>291</v>
      </c>
      <c r="R298" s="2" t="s">
        <v>63</v>
      </c>
      <c r="S298" s="2" t="s">
        <v>63</v>
      </c>
      <c r="T298" s="2" t="s">
        <v>62</v>
      </c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2" t="s">
        <v>52</v>
      </c>
      <c r="AS298" s="2" t="s">
        <v>52</v>
      </c>
      <c r="AT298" s="3"/>
      <c r="AU298" s="2" t="s">
        <v>305</v>
      </c>
      <c r="AV298" s="3">
        <v>122</v>
      </c>
    </row>
    <row r="299" spans="1:48" ht="30" customHeight="1" x14ac:dyDescent="0.3">
      <c r="A299" s="8" t="s">
        <v>306</v>
      </c>
      <c r="B299" s="8" t="s">
        <v>52</v>
      </c>
      <c r="C299" s="8" t="s">
        <v>214</v>
      </c>
      <c r="D299" s="9">
        <v>2</v>
      </c>
      <c r="E299" s="11"/>
      <c r="F299" s="11"/>
      <c r="G299" s="11"/>
      <c r="H299" s="11"/>
      <c r="I299" s="11"/>
      <c r="J299" s="11"/>
      <c r="K299" s="11"/>
      <c r="L299" s="11"/>
      <c r="M299" s="8"/>
      <c r="N299" s="2" t="s">
        <v>307</v>
      </c>
      <c r="O299" s="2" t="s">
        <v>52</v>
      </c>
      <c r="P299" s="2" t="s">
        <v>52</v>
      </c>
      <c r="Q299" s="2" t="s">
        <v>291</v>
      </c>
      <c r="R299" s="2" t="s">
        <v>63</v>
      </c>
      <c r="S299" s="2" t="s">
        <v>63</v>
      </c>
      <c r="T299" s="2" t="s">
        <v>62</v>
      </c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2" t="s">
        <v>52</v>
      </c>
      <c r="AS299" s="2" t="s">
        <v>52</v>
      </c>
      <c r="AT299" s="3"/>
      <c r="AU299" s="2" t="s">
        <v>308</v>
      </c>
      <c r="AV299" s="3">
        <v>123</v>
      </c>
    </row>
    <row r="300" spans="1:48" ht="30" customHeight="1" x14ac:dyDescent="0.3">
      <c r="A300" s="8" t="s">
        <v>309</v>
      </c>
      <c r="B300" s="8" t="s">
        <v>310</v>
      </c>
      <c r="C300" s="8" t="s">
        <v>60</v>
      </c>
      <c r="D300" s="9">
        <v>11</v>
      </c>
      <c r="E300" s="11"/>
      <c r="F300" s="11"/>
      <c r="G300" s="11"/>
      <c r="H300" s="11"/>
      <c r="I300" s="11"/>
      <c r="J300" s="11"/>
      <c r="K300" s="11"/>
      <c r="L300" s="11"/>
      <c r="M300" s="8"/>
      <c r="N300" s="2" t="s">
        <v>311</v>
      </c>
      <c r="O300" s="2" t="s">
        <v>52</v>
      </c>
      <c r="P300" s="2" t="s">
        <v>52</v>
      </c>
      <c r="Q300" s="2" t="s">
        <v>291</v>
      </c>
      <c r="R300" s="2" t="s">
        <v>62</v>
      </c>
      <c r="S300" s="2" t="s">
        <v>63</v>
      </c>
      <c r="T300" s="2" t="s">
        <v>63</v>
      </c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2" t="s">
        <v>52</v>
      </c>
      <c r="AS300" s="2" t="s">
        <v>52</v>
      </c>
      <c r="AT300" s="3"/>
      <c r="AU300" s="2" t="s">
        <v>312</v>
      </c>
      <c r="AV300" s="3">
        <v>124</v>
      </c>
    </row>
    <row r="301" spans="1:48" ht="30" customHeight="1" x14ac:dyDescent="0.3">
      <c r="A301" s="8" t="s">
        <v>313</v>
      </c>
      <c r="B301" s="8" t="s">
        <v>314</v>
      </c>
      <c r="C301" s="8" t="s">
        <v>60</v>
      </c>
      <c r="D301" s="9">
        <v>11</v>
      </c>
      <c r="E301" s="11"/>
      <c r="F301" s="11"/>
      <c r="G301" s="11"/>
      <c r="H301" s="11"/>
      <c r="I301" s="11"/>
      <c r="J301" s="11"/>
      <c r="K301" s="11"/>
      <c r="L301" s="11"/>
      <c r="M301" s="8"/>
      <c r="N301" s="2" t="s">
        <v>315</v>
      </c>
      <c r="O301" s="2" t="s">
        <v>52</v>
      </c>
      <c r="P301" s="2" t="s">
        <v>52</v>
      </c>
      <c r="Q301" s="2" t="s">
        <v>291</v>
      </c>
      <c r="R301" s="2" t="s">
        <v>62</v>
      </c>
      <c r="S301" s="2" t="s">
        <v>63</v>
      </c>
      <c r="T301" s="2" t="s">
        <v>63</v>
      </c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2" t="s">
        <v>52</v>
      </c>
      <c r="AS301" s="2" t="s">
        <v>52</v>
      </c>
      <c r="AT301" s="3"/>
      <c r="AU301" s="2" t="s">
        <v>316</v>
      </c>
      <c r="AV301" s="3">
        <v>125</v>
      </c>
    </row>
    <row r="302" spans="1:48" ht="30" customHeight="1" x14ac:dyDescent="0.3">
      <c r="A302" s="8" t="s">
        <v>317</v>
      </c>
      <c r="B302" s="8" t="s">
        <v>318</v>
      </c>
      <c r="C302" s="8" t="s">
        <v>103</v>
      </c>
      <c r="D302" s="9">
        <v>45</v>
      </c>
      <c r="E302" s="11"/>
      <c r="F302" s="11"/>
      <c r="G302" s="11"/>
      <c r="H302" s="11"/>
      <c r="I302" s="11"/>
      <c r="J302" s="11"/>
      <c r="K302" s="11"/>
      <c r="L302" s="11"/>
      <c r="M302" s="8"/>
      <c r="N302" s="2" t="s">
        <v>319</v>
      </c>
      <c r="O302" s="2" t="s">
        <v>52</v>
      </c>
      <c r="P302" s="2" t="s">
        <v>52</v>
      </c>
      <c r="Q302" s="2" t="s">
        <v>291</v>
      </c>
      <c r="R302" s="2" t="s">
        <v>62</v>
      </c>
      <c r="S302" s="2" t="s">
        <v>63</v>
      </c>
      <c r="T302" s="2" t="s">
        <v>63</v>
      </c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2" t="s">
        <v>52</v>
      </c>
      <c r="AS302" s="2" t="s">
        <v>52</v>
      </c>
      <c r="AT302" s="3"/>
      <c r="AU302" s="2" t="s">
        <v>320</v>
      </c>
      <c r="AV302" s="3">
        <v>126</v>
      </c>
    </row>
    <row r="303" spans="1:48" ht="30" customHeight="1" x14ac:dyDescent="0.3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</row>
    <row r="304" spans="1:48" ht="30" customHeight="1" x14ac:dyDescent="0.3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</row>
    <row r="305" spans="1:48" ht="30" customHeight="1" x14ac:dyDescent="0.3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</row>
    <row r="306" spans="1:48" ht="30" customHeight="1" x14ac:dyDescent="0.3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</row>
    <row r="307" spans="1:48" ht="30" customHeight="1" x14ac:dyDescent="0.3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</row>
    <row r="308" spans="1:48" ht="30" customHeight="1" x14ac:dyDescent="0.3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</row>
    <row r="309" spans="1:48" ht="30" customHeight="1" x14ac:dyDescent="0.3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</row>
    <row r="310" spans="1:48" ht="30" customHeight="1" x14ac:dyDescent="0.3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</row>
    <row r="311" spans="1:48" ht="30" customHeight="1" x14ac:dyDescent="0.3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</row>
    <row r="312" spans="1:48" ht="30" customHeight="1" x14ac:dyDescent="0.3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</row>
    <row r="313" spans="1:48" ht="30" customHeight="1" x14ac:dyDescent="0.3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</row>
    <row r="314" spans="1:48" ht="30" customHeight="1" x14ac:dyDescent="0.3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</row>
    <row r="315" spans="1:48" ht="30" customHeight="1" x14ac:dyDescent="0.3">
      <c r="A315" s="8" t="s">
        <v>69</v>
      </c>
      <c r="B315" s="9"/>
      <c r="C315" s="9"/>
      <c r="D315" s="9"/>
      <c r="E315" s="9"/>
      <c r="F315" s="11"/>
      <c r="G315" s="9"/>
      <c r="H315" s="11"/>
      <c r="I315" s="9"/>
      <c r="J315" s="11"/>
      <c r="K315" s="9"/>
      <c r="L315" s="11"/>
      <c r="M315" s="9"/>
      <c r="N315" t="s">
        <v>70</v>
      </c>
    </row>
    <row r="316" spans="1:48" ht="30" customHeight="1" x14ac:dyDescent="0.3">
      <c r="A316" s="8" t="s">
        <v>321</v>
      </c>
      <c r="B316" s="8" t="s">
        <v>52</v>
      </c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3"/>
      <c r="O316" s="3"/>
      <c r="P316" s="3"/>
      <c r="Q316" s="2" t="s">
        <v>322</v>
      </c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</row>
    <row r="317" spans="1:48" ht="30" customHeight="1" x14ac:dyDescent="0.3">
      <c r="A317" s="8" t="s">
        <v>323</v>
      </c>
      <c r="B317" s="8" t="s">
        <v>324</v>
      </c>
      <c r="C317" s="8" t="s">
        <v>250</v>
      </c>
      <c r="D317" s="9">
        <v>5.2949999999999999</v>
      </c>
      <c r="E317" s="11"/>
      <c r="F317" s="11"/>
      <c r="G317" s="11"/>
      <c r="H317" s="11"/>
      <c r="I317" s="11"/>
      <c r="J317" s="11"/>
      <c r="K317" s="11"/>
      <c r="L317" s="11"/>
      <c r="M317" s="8"/>
      <c r="N317" s="2" t="s">
        <v>325</v>
      </c>
      <c r="O317" s="2" t="s">
        <v>52</v>
      </c>
      <c r="P317" s="2" t="s">
        <v>52</v>
      </c>
      <c r="Q317" s="2" t="s">
        <v>322</v>
      </c>
      <c r="R317" s="2" t="s">
        <v>63</v>
      </c>
      <c r="S317" s="2" t="s">
        <v>63</v>
      </c>
      <c r="T317" s="2" t="s">
        <v>62</v>
      </c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2" t="s">
        <v>52</v>
      </c>
      <c r="AS317" s="2" t="s">
        <v>52</v>
      </c>
      <c r="AT317" s="3"/>
      <c r="AU317" s="2" t="s">
        <v>326</v>
      </c>
      <c r="AV317" s="3">
        <v>127</v>
      </c>
    </row>
    <row r="318" spans="1:48" ht="30" customHeight="1" x14ac:dyDescent="0.3">
      <c r="A318" s="8" t="s">
        <v>327</v>
      </c>
      <c r="B318" s="8" t="s">
        <v>328</v>
      </c>
      <c r="C318" s="8" t="s">
        <v>250</v>
      </c>
      <c r="D318" s="9">
        <v>0.85799999999999998</v>
      </c>
      <c r="E318" s="11"/>
      <c r="F318" s="11"/>
      <c r="G318" s="11"/>
      <c r="H318" s="11"/>
      <c r="I318" s="11"/>
      <c r="J318" s="11"/>
      <c r="K318" s="11"/>
      <c r="L318" s="11"/>
      <c r="M318" s="8"/>
      <c r="N318" s="2" t="s">
        <v>329</v>
      </c>
      <c r="O318" s="2" t="s">
        <v>52</v>
      </c>
      <c r="P318" s="2" t="s">
        <v>52</v>
      </c>
      <c r="Q318" s="2" t="s">
        <v>322</v>
      </c>
      <c r="R318" s="2" t="s">
        <v>63</v>
      </c>
      <c r="S318" s="2" t="s">
        <v>63</v>
      </c>
      <c r="T318" s="2" t="s">
        <v>62</v>
      </c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2" t="s">
        <v>52</v>
      </c>
      <c r="AS318" s="2" t="s">
        <v>52</v>
      </c>
      <c r="AT318" s="3"/>
      <c r="AU318" s="2" t="s">
        <v>330</v>
      </c>
      <c r="AV318" s="3">
        <v>128</v>
      </c>
    </row>
    <row r="319" spans="1:48" ht="30" customHeight="1" x14ac:dyDescent="0.3">
      <c r="A319" s="8" t="s">
        <v>327</v>
      </c>
      <c r="B319" s="8" t="s">
        <v>331</v>
      </c>
      <c r="C319" s="8" t="s">
        <v>250</v>
      </c>
      <c r="D319" s="9">
        <v>0.54600000000000004</v>
      </c>
      <c r="E319" s="11"/>
      <c r="F319" s="11"/>
      <c r="G319" s="11"/>
      <c r="H319" s="11"/>
      <c r="I319" s="11"/>
      <c r="J319" s="11"/>
      <c r="K319" s="11"/>
      <c r="L319" s="11"/>
      <c r="M319" s="8"/>
      <c r="N319" s="2" t="s">
        <v>332</v>
      </c>
      <c r="O319" s="2" t="s">
        <v>52</v>
      </c>
      <c r="P319" s="2" t="s">
        <v>52</v>
      </c>
      <c r="Q319" s="2" t="s">
        <v>322</v>
      </c>
      <c r="R319" s="2" t="s">
        <v>63</v>
      </c>
      <c r="S319" s="2" t="s">
        <v>63</v>
      </c>
      <c r="T319" s="2" t="s">
        <v>62</v>
      </c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2" t="s">
        <v>52</v>
      </c>
      <c r="AS319" s="2" t="s">
        <v>52</v>
      </c>
      <c r="AT319" s="3"/>
      <c r="AU319" s="2" t="s">
        <v>333</v>
      </c>
      <c r="AV319" s="3">
        <v>129</v>
      </c>
    </row>
    <row r="320" spans="1:48" ht="30" customHeight="1" x14ac:dyDescent="0.3">
      <c r="A320" s="8" t="s">
        <v>327</v>
      </c>
      <c r="B320" s="8" t="s">
        <v>334</v>
      </c>
      <c r="C320" s="8" t="s">
        <v>250</v>
      </c>
      <c r="D320" s="9">
        <v>5.7000000000000002E-2</v>
      </c>
      <c r="E320" s="11"/>
      <c r="F320" s="11"/>
      <c r="G320" s="11"/>
      <c r="H320" s="11"/>
      <c r="I320" s="11"/>
      <c r="J320" s="11"/>
      <c r="K320" s="11"/>
      <c r="L320" s="11"/>
      <c r="M320" s="8"/>
      <c r="N320" s="2" t="s">
        <v>335</v>
      </c>
      <c r="O320" s="2" t="s">
        <v>52</v>
      </c>
      <c r="P320" s="2" t="s">
        <v>52</v>
      </c>
      <c r="Q320" s="2" t="s">
        <v>322</v>
      </c>
      <c r="R320" s="2" t="s">
        <v>63</v>
      </c>
      <c r="S320" s="2" t="s">
        <v>63</v>
      </c>
      <c r="T320" s="2" t="s">
        <v>62</v>
      </c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2" t="s">
        <v>52</v>
      </c>
      <c r="AS320" s="2" t="s">
        <v>52</v>
      </c>
      <c r="AT320" s="3"/>
      <c r="AU320" s="2" t="s">
        <v>336</v>
      </c>
      <c r="AV320" s="3">
        <v>130</v>
      </c>
    </row>
    <row r="321" spans="1:48" ht="30" customHeight="1" x14ac:dyDescent="0.3">
      <c r="A321" s="8" t="s">
        <v>327</v>
      </c>
      <c r="B321" s="8" t="s">
        <v>337</v>
      </c>
      <c r="C321" s="8" t="s">
        <v>250</v>
      </c>
      <c r="D321" s="9">
        <v>7.3999999999999996E-2</v>
      </c>
      <c r="E321" s="11"/>
      <c r="F321" s="11"/>
      <c r="G321" s="11"/>
      <c r="H321" s="11"/>
      <c r="I321" s="11"/>
      <c r="J321" s="11"/>
      <c r="K321" s="11"/>
      <c r="L321" s="11"/>
      <c r="M321" s="8"/>
      <c r="N321" s="2" t="s">
        <v>338</v>
      </c>
      <c r="O321" s="2" t="s">
        <v>52</v>
      </c>
      <c r="P321" s="2" t="s">
        <v>52</v>
      </c>
      <c r="Q321" s="2" t="s">
        <v>322</v>
      </c>
      <c r="R321" s="2" t="s">
        <v>63</v>
      </c>
      <c r="S321" s="2" t="s">
        <v>63</v>
      </c>
      <c r="T321" s="2" t="s">
        <v>62</v>
      </c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2" t="s">
        <v>52</v>
      </c>
      <c r="AS321" s="2" t="s">
        <v>52</v>
      </c>
      <c r="AT321" s="3"/>
      <c r="AU321" s="2" t="s">
        <v>339</v>
      </c>
      <c r="AV321" s="3">
        <v>131</v>
      </c>
    </row>
    <row r="322" spans="1:48" ht="30" customHeight="1" x14ac:dyDescent="0.3">
      <c r="A322" s="8" t="s">
        <v>340</v>
      </c>
      <c r="B322" s="8" t="s">
        <v>341</v>
      </c>
      <c r="C322" s="8" t="s">
        <v>342</v>
      </c>
      <c r="D322" s="9">
        <v>527</v>
      </c>
      <c r="E322" s="11"/>
      <c r="F322" s="11"/>
      <c r="G322" s="11"/>
      <c r="H322" s="11"/>
      <c r="I322" s="11"/>
      <c r="J322" s="11"/>
      <c r="K322" s="11"/>
      <c r="L322" s="11"/>
      <c r="M322" s="8"/>
      <c r="N322" s="2" t="s">
        <v>343</v>
      </c>
      <c r="O322" s="2" t="s">
        <v>52</v>
      </c>
      <c r="P322" s="2" t="s">
        <v>52</v>
      </c>
      <c r="Q322" s="2" t="s">
        <v>322</v>
      </c>
      <c r="R322" s="2" t="s">
        <v>63</v>
      </c>
      <c r="S322" s="2" t="s">
        <v>63</v>
      </c>
      <c r="T322" s="2" t="s">
        <v>62</v>
      </c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2" t="s">
        <v>52</v>
      </c>
      <c r="AS322" s="2" t="s">
        <v>52</v>
      </c>
      <c r="AT322" s="3"/>
      <c r="AU322" s="2" t="s">
        <v>344</v>
      </c>
      <c r="AV322" s="3">
        <v>132</v>
      </c>
    </row>
    <row r="323" spans="1:48" ht="30" customHeight="1" x14ac:dyDescent="0.3">
      <c r="A323" s="8" t="s">
        <v>345</v>
      </c>
      <c r="B323" s="8" t="s">
        <v>346</v>
      </c>
      <c r="C323" s="8" t="s">
        <v>117</v>
      </c>
      <c r="D323" s="9">
        <v>299</v>
      </c>
      <c r="E323" s="11"/>
      <c r="F323" s="11"/>
      <c r="G323" s="11"/>
      <c r="H323" s="11"/>
      <c r="I323" s="11"/>
      <c r="J323" s="11"/>
      <c r="K323" s="11"/>
      <c r="L323" s="11"/>
      <c r="M323" s="8"/>
      <c r="N323" s="2" t="s">
        <v>347</v>
      </c>
      <c r="O323" s="2" t="s">
        <v>52</v>
      </c>
      <c r="P323" s="2" t="s">
        <v>52</v>
      </c>
      <c r="Q323" s="2" t="s">
        <v>322</v>
      </c>
      <c r="R323" s="2" t="s">
        <v>63</v>
      </c>
      <c r="S323" s="2" t="s">
        <v>63</v>
      </c>
      <c r="T323" s="2" t="s">
        <v>62</v>
      </c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2" t="s">
        <v>52</v>
      </c>
      <c r="AS323" s="2" t="s">
        <v>52</v>
      </c>
      <c r="AT323" s="3"/>
      <c r="AU323" s="2" t="s">
        <v>348</v>
      </c>
      <c r="AV323" s="3">
        <v>133</v>
      </c>
    </row>
    <row r="324" spans="1:48" ht="30" customHeight="1" x14ac:dyDescent="0.3">
      <c r="A324" s="8" t="s">
        <v>349</v>
      </c>
      <c r="B324" s="8" t="s">
        <v>350</v>
      </c>
      <c r="C324" s="8" t="s">
        <v>205</v>
      </c>
      <c r="D324" s="9">
        <v>393</v>
      </c>
      <c r="E324" s="11"/>
      <c r="F324" s="11"/>
      <c r="G324" s="11"/>
      <c r="H324" s="11"/>
      <c r="I324" s="11"/>
      <c r="J324" s="11"/>
      <c r="K324" s="11"/>
      <c r="L324" s="11"/>
      <c r="M324" s="8"/>
      <c r="N324" s="2" t="s">
        <v>351</v>
      </c>
      <c r="O324" s="2" t="s">
        <v>52</v>
      </c>
      <c r="P324" s="2" t="s">
        <v>52</v>
      </c>
      <c r="Q324" s="2" t="s">
        <v>322</v>
      </c>
      <c r="R324" s="2" t="s">
        <v>62</v>
      </c>
      <c r="S324" s="2" t="s">
        <v>63</v>
      </c>
      <c r="T324" s="2" t="s">
        <v>63</v>
      </c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2" t="s">
        <v>52</v>
      </c>
      <c r="AS324" s="2" t="s">
        <v>52</v>
      </c>
      <c r="AT324" s="3"/>
      <c r="AU324" s="2" t="s">
        <v>352</v>
      </c>
      <c r="AV324" s="3">
        <v>134</v>
      </c>
    </row>
    <row r="325" spans="1:48" ht="30" customHeight="1" x14ac:dyDescent="0.3">
      <c r="A325" s="8" t="s">
        <v>353</v>
      </c>
      <c r="B325" s="8" t="s">
        <v>354</v>
      </c>
      <c r="C325" s="8" t="s">
        <v>250</v>
      </c>
      <c r="D325" s="9">
        <v>6.3460000000000001</v>
      </c>
      <c r="E325" s="11"/>
      <c r="F325" s="11"/>
      <c r="G325" s="11"/>
      <c r="H325" s="11"/>
      <c r="I325" s="11"/>
      <c r="J325" s="11"/>
      <c r="K325" s="11"/>
      <c r="L325" s="11"/>
      <c r="M325" s="8"/>
      <c r="N325" s="2" t="s">
        <v>355</v>
      </c>
      <c r="O325" s="2" t="s">
        <v>52</v>
      </c>
      <c r="P325" s="2" t="s">
        <v>52</v>
      </c>
      <c r="Q325" s="2" t="s">
        <v>322</v>
      </c>
      <c r="R325" s="2" t="s">
        <v>62</v>
      </c>
      <c r="S325" s="2" t="s">
        <v>63</v>
      </c>
      <c r="T325" s="2" t="s">
        <v>63</v>
      </c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2" t="s">
        <v>52</v>
      </c>
      <c r="AS325" s="2" t="s">
        <v>52</v>
      </c>
      <c r="AT325" s="3"/>
      <c r="AU325" s="2" t="s">
        <v>356</v>
      </c>
      <c r="AV325" s="3">
        <v>135</v>
      </c>
    </row>
    <row r="326" spans="1:48" ht="30" customHeight="1" x14ac:dyDescent="0.3">
      <c r="A326" s="8" t="s">
        <v>357</v>
      </c>
      <c r="B326" s="8" t="s">
        <v>358</v>
      </c>
      <c r="C326" s="8" t="s">
        <v>250</v>
      </c>
      <c r="D326" s="9">
        <v>6.3460000000000001</v>
      </c>
      <c r="E326" s="11"/>
      <c r="F326" s="11"/>
      <c r="G326" s="11"/>
      <c r="H326" s="11"/>
      <c r="I326" s="11"/>
      <c r="J326" s="11"/>
      <c r="K326" s="11"/>
      <c r="L326" s="11"/>
      <c r="M326" s="8"/>
      <c r="N326" s="2" t="s">
        <v>359</v>
      </c>
      <c r="O326" s="2" t="s">
        <v>52</v>
      </c>
      <c r="P326" s="2" t="s">
        <v>52</v>
      </c>
      <c r="Q326" s="2" t="s">
        <v>322</v>
      </c>
      <c r="R326" s="2" t="s">
        <v>62</v>
      </c>
      <c r="S326" s="2" t="s">
        <v>63</v>
      </c>
      <c r="T326" s="2" t="s">
        <v>63</v>
      </c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2" t="s">
        <v>52</v>
      </c>
      <c r="AS326" s="2" t="s">
        <v>52</v>
      </c>
      <c r="AT326" s="3"/>
      <c r="AU326" s="2" t="s">
        <v>360</v>
      </c>
      <c r="AV326" s="3">
        <v>136</v>
      </c>
    </row>
    <row r="327" spans="1:48" ht="30" customHeight="1" x14ac:dyDescent="0.3">
      <c r="A327" s="8" t="s">
        <v>361</v>
      </c>
      <c r="B327" s="8" t="s">
        <v>362</v>
      </c>
      <c r="C327" s="8" t="s">
        <v>250</v>
      </c>
      <c r="D327" s="9">
        <v>6.3460000000000001</v>
      </c>
      <c r="E327" s="11"/>
      <c r="F327" s="11"/>
      <c r="G327" s="11"/>
      <c r="H327" s="11"/>
      <c r="I327" s="11"/>
      <c r="J327" s="11"/>
      <c r="K327" s="11"/>
      <c r="L327" s="11"/>
      <c r="M327" s="8"/>
      <c r="N327" s="2" t="s">
        <v>363</v>
      </c>
      <c r="O327" s="2" t="s">
        <v>52</v>
      </c>
      <c r="P327" s="2" t="s">
        <v>52</v>
      </c>
      <c r="Q327" s="2" t="s">
        <v>322</v>
      </c>
      <c r="R327" s="2" t="s">
        <v>62</v>
      </c>
      <c r="S327" s="2" t="s">
        <v>63</v>
      </c>
      <c r="T327" s="2" t="s">
        <v>63</v>
      </c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2" t="s">
        <v>52</v>
      </c>
      <c r="AS327" s="2" t="s">
        <v>52</v>
      </c>
      <c r="AT327" s="3"/>
      <c r="AU327" s="2" t="s">
        <v>364</v>
      </c>
      <c r="AV327" s="3">
        <v>137</v>
      </c>
    </row>
    <row r="328" spans="1:48" ht="30" customHeight="1" x14ac:dyDescent="0.3">
      <c r="A328" s="8" t="s">
        <v>365</v>
      </c>
      <c r="B328" s="8" t="s">
        <v>366</v>
      </c>
      <c r="C328" s="8" t="s">
        <v>250</v>
      </c>
      <c r="D328" s="9">
        <v>6.3460000000000001</v>
      </c>
      <c r="E328" s="11"/>
      <c r="F328" s="11"/>
      <c r="G328" s="11"/>
      <c r="H328" s="11"/>
      <c r="I328" s="11"/>
      <c r="J328" s="11"/>
      <c r="K328" s="11"/>
      <c r="L328" s="11"/>
      <c r="M328" s="8"/>
      <c r="N328" s="2" t="s">
        <v>367</v>
      </c>
      <c r="O328" s="2" t="s">
        <v>52</v>
      </c>
      <c r="P328" s="2" t="s">
        <v>52</v>
      </c>
      <c r="Q328" s="2" t="s">
        <v>322</v>
      </c>
      <c r="R328" s="2" t="s">
        <v>62</v>
      </c>
      <c r="S328" s="2" t="s">
        <v>63</v>
      </c>
      <c r="T328" s="2" t="s">
        <v>63</v>
      </c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2" t="s">
        <v>52</v>
      </c>
      <c r="AS328" s="2" t="s">
        <v>52</v>
      </c>
      <c r="AT328" s="3"/>
      <c r="AU328" s="2" t="s">
        <v>368</v>
      </c>
      <c r="AV328" s="3">
        <v>138</v>
      </c>
    </row>
    <row r="329" spans="1:48" ht="30" customHeight="1" x14ac:dyDescent="0.3">
      <c r="A329" s="8" t="s">
        <v>369</v>
      </c>
      <c r="B329" s="8" t="s">
        <v>370</v>
      </c>
      <c r="C329" s="8" t="s">
        <v>60</v>
      </c>
      <c r="D329" s="9">
        <v>105</v>
      </c>
      <c r="E329" s="11"/>
      <c r="F329" s="11"/>
      <c r="G329" s="11"/>
      <c r="H329" s="11"/>
      <c r="I329" s="11"/>
      <c r="J329" s="11"/>
      <c r="K329" s="11"/>
      <c r="L329" s="11"/>
      <c r="M329" s="8"/>
      <c r="N329" s="2" t="s">
        <v>371</v>
      </c>
      <c r="O329" s="2" t="s">
        <v>52</v>
      </c>
      <c r="P329" s="2" t="s">
        <v>52</v>
      </c>
      <c r="Q329" s="2" t="s">
        <v>322</v>
      </c>
      <c r="R329" s="2" t="s">
        <v>62</v>
      </c>
      <c r="S329" s="2" t="s">
        <v>63</v>
      </c>
      <c r="T329" s="2" t="s">
        <v>63</v>
      </c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2" t="s">
        <v>52</v>
      </c>
      <c r="AS329" s="2" t="s">
        <v>52</v>
      </c>
      <c r="AT329" s="3"/>
      <c r="AU329" s="2" t="s">
        <v>372</v>
      </c>
      <c r="AV329" s="3">
        <v>139</v>
      </c>
    </row>
    <row r="330" spans="1:48" ht="30" customHeight="1" x14ac:dyDescent="0.3">
      <c r="A330" s="8" t="s">
        <v>373</v>
      </c>
      <c r="B330" s="8" t="s">
        <v>374</v>
      </c>
      <c r="C330" s="8" t="s">
        <v>60</v>
      </c>
      <c r="D330" s="9">
        <v>105</v>
      </c>
      <c r="E330" s="11"/>
      <c r="F330" s="11"/>
      <c r="G330" s="11"/>
      <c r="H330" s="11"/>
      <c r="I330" s="11"/>
      <c r="J330" s="11"/>
      <c r="K330" s="11"/>
      <c r="L330" s="11"/>
      <c r="M330" s="8"/>
      <c r="N330" s="2" t="s">
        <v>375</v>
      </c>
      <c r="O330" s="2" t="s">
        <v>52</v>
      </c>
      <c r="P330" s="2" t="s">
        <v>52</v>
      </c>
      <c r="Q330" s="2" t="s">
        <v>322</v>
      </c>
      <c r="R330" s="2" t="s">
        <v>62</v>
      </c>
      <c r="S330" s="2" t="s">
        <v>63</v>
      </c>
      <c r="T330" s="2" t="s">
        <v>63</v>
      </c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2" t="s">
        <v>52</v>
      </c>
      <c r="AS330" s="2" t="s">
        <v>52</v>
      </c>
      <c r="AT330" s="3"/>
      <c r="AU330" s="2" t="s">
        <v>376</v>
      </c>
      <c r="AV330" s="3">
        <v>140</v>
      </c>
    </row>
    <row r="331" spans="1:48" ht="30" customHeight="1" x14ac:dyDescent="0.3">
      <c r="A331" s="8" t="s">
        <v>377</v>
      </c>
      <c r="B331" s="8" t="s">
        <v>370</v>
      </c>
      <c r="C331" s="8" t="s">
        <v>60</v>
      </c>
      <c r="D331" s="9">
        <v>35</v>
      </c>
      <c r="E331" s="11"/>
      <c r="F331" s="11"/>
      <c r="G331" s="11"/>
      <c r="H331" s="11"/>
      <c r="I331" s="11"/>
      <c r="J331" s="11"/>
      <c r="K331" s="11"/>
      <c r="L331" s="11"/>
      <c r="M331" s="8"/>
      <c r="N331" s="2" t="s">
        <v>378</v>
      </c>
      <c r="O331" s="2" t="s">
        <v>52</v>
      </c>
      <c r="P331" s="2" t="s">
        <v>52</v>
      </c>
      <c r="Q331" s="2" t="s">
        <v>322</v>
      </c>
      <c r="R331" s="2" t="s">
        <v>62</v>
      </c>
      <c r="S331" s="2" t="s">
        <v>63</v>
      </c>
      <c r="T331" s="2" t="s">
        <v>63</v>
      </c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2" t="s">
        <v>52</v>
      </c>
      <c r="AS331" s="2" t="s">
        <v>52</v>
      </c>
      <c r="AT331" s="3"/>
      <c r="AU331" s="2" t="s">
        <v>379</v>
      </c>
      <c r="AV331" s="3">
        <v>141</v>
      </c>
    </row>
    <row r="332" spans="1:48" ht="30" customHeight="1" x14ac:dyDescent="0.3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</row>
    <row r="333" spans="1:48" ht="30" customHeight="1" x14ac:dyDescent="0.3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</row>
    <row r="334" spans="1:48" ht="30" customHeight="1" x14ac:dyDescent="0.3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</row>
    <row r="335" spans="1:48" ht="30" customHeight="1" x14ac:dyDescent="0.3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</row>
    <row r="336" spans="1:48" ht="30" customHeight="1" x14ac:dyDescent="0.3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</row>
    <row r="337" spans="1:48" ht="30" customHeight="1" x14ac:dyDescent="0.3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</row>
    <row r="338" spans="1:48" ht="30" customHeight="1" x14ac:dyDescent="0.3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</row>
    <row r="339" spans="1:48" ht="30" customHeight="1" x14ac:dyDescent="0.3">
      <c r="A339" s="8" t="s">
        <v>69</v>
      </c>
      <c r="B339" s="9"/>
      <c r="C339" s="9"/>
      <c r="D339" s="9"/>
      <c r="E339" s="9"/>
      <c r="F339" s="11"/>
      <c r="G339" s="9"/>
      <c r="H339" s="11"/>
      <c r="I339" s="9"/>
      <c r="J339" s="11"/>
      <c r="K339" s="9"/>
      <c r="L339" s="11"/>
      <c r="M339" s="9"/>
      <c r="N339" t="s">
        <v>70</v>
      </c>
    </row>
    <row r="340" spans="1:48" ht="30" customHeight="1" x14ac:dyDescent="0.3">
      <c r="A340" s="8" t="s">
        <v>380</v>
      </c>
      <c r="B340" s="8" t="s">
        <v>52</v>
      </c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3"/>
      <c r="O340" s="3"/>
      <c r="P340" s="3"/>
      <c r="Q340" s="2" t="s">
        <v>381</v>
      </c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</row>
    <row r="341" spans="1:48" ht="30" customHeight="1" x14ac:dyDescent="0.3">
      <c r="A341" s="8" t="s">
        <v>101</v>
      </c>
      <c r="B341" s="8" t="s">
        <v>102</v>
      </c>
      <c r="C341" s="8" t="s">
        <v>103</v>
      </c>
      <c r="D341" s="9">
        <v>58</v>
      </c>
      <c r="E341" s="11"/>
      <c r="F341" s="11"/>
      <c r="G341" s="11"/>
      <c r="H341" s="11"/>
      <c r="I341" s="11"/>
      <c r="J341" s="11"/>
      <c r="K341" s="11"/>
      <c r="L341" s="11"/>
      <c r="M341" s="8"/>
      <c r="N341" s="2" t="s">
        <v>104</v>
      </c>
      <c r="O341" s="2" t="s">
        <v>52</v>
      </c>
      <c r="P341" s="2" t="s">
        <v>52</v>
      </c>
      <c r="Q341" s="2" t="s">
        <v>381</v>
      </c>
      <c r="R341" s="2" t="s">
        <v>62</v>
      </c>
      <c r="S341" s="2" t="s">
        <v>63</v>
      </c>
      <c r="T341" s="2" t="s">
        <v>63</v>
      </c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2" t="s">
        <v>52</v>
      </c>
      <c r="AS341" s="2" t="s">
        <v>52</v>
      </c>
      <c r="AT341" s="3"/>
      <c r="AU341" s="2" t="s">
        <v>382</v>
      </c>
      <c r="AV341" s="3">
        <v>86</v>
      </c>
    </row>
    <row r="342" spans="1:48" ht="30" customHeight="1" x14ac:dyDescent="0.3">
      <c r="A342" s="8" t="s">
        <v>123</v>
      </c>
      <c r="B342" s="8" t="s">
        <v>124</v>
      </c>
      <c r="C342" s="8" t="s">
        <v>60</v>
      </c>
      <c r="D342" s="9">
        <v>38</v>
      </c>
      <c r="E342" s="11"/>
      <c r="F342" s="11"/>
      <c r="G342" s="11"/>
      <c r="H342" s="11"/>
      <c r="I342" s="11"/>
      <c r="J342" s="11"/>
      <c r="K342" s="11"/>
      <c r="L342" s="11"/>
      <c r="M342" s="8"/>
      <c r="N342" s="2" t="s">
        <v>125</v>
      </c>
      <c r="O342" s="2" t="s">
        <v>52</v>
      </c>
      <c r="P342" s="2" t="s">
        <v>52</v>
      </c>
      <c r="Q342" s="2" t="s">
        <v>381</v>
      </c>
      <c r="R342" s="2" t="s">
        <v>63</v>
      </c>
      <c r="S342" s="2" t="s">
        <v>63</v>
      </c>
      <c r="T342" s="2" t="s">
        <v>62</v>
      </c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2" t="s">
        <v>52</v>
      </c>
      <c r="AS342" s="2" t="s">
        <v>52</v>
      </c>
      <c r="AT342" s="3"/>
      <c r="AU342" s="2" t="s">
        <v>383</v>
      </c>
      <c r="AV342" s="3">
        <v>87</v>
      </c>
    </row>
    <row r="343" spans="1:48" ht="30" customHeight="1" x14ac:dyDescent="0.3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</row>
    <row r="344" spans="1:48" ht="30" customHeight="1" x14ac:dyDescent="0.3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</row>
    <row r="345" spans="1:48" ht="30" customHeight="1" x14ac:dyDescent="0.3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</row>
    <row r="346" spans="1:48" ht="30" customHeight="1" x14ac:dyDescent="0.3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</row>
    <row r="347" spans="1:48" ht="30" customHeight="1" x14ac:dyDescent="0.3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</row>
    <row r="348" spans="1:48" ht="30" customHeight="1" x14ac:dyDescent="0.3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</row>
    <row r="349" spans="1:48" ht="30" customHeight="1" x14ac:dyDescent="0.3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</row>
    <row r="350" spans="1:48" ht="30" customHeight="1" x14ac:dyDescent="0.3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</row>
    <row r="351" spans="1:48" ht="30" customHeight="1" x14ac:dyDescent="0.3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</row>
    <row r="352" spans="1:48" ht="30" customHeight="1" x14ac:dyDescent="0.3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</row>
    <row r="353" spans="1:48" ht="30" customHeight="1" x14ac:dyDescent="0.3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</row>
    <row r="354" spans="1:48" ht="30" customHeight="1" x14ac:dyDescent="0.3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</row>
    <row r="355" spans="1:48" ht="30" customHeight="1" x14ac:dyDescent="0.3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</row>
    <row r="356" spans="1:48" ht="30" customHeight="1" x14ac:dyDescent="0.3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</row>
    <row r="357" spans="1:48" ht="30" customHeight="1" x14ac:dyDescent="0.3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</row>
    <row r="358" spans="1:48" ht="30" customHeight="1" x14ac:dyDescent="0.3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</row>
    <row r="359" spans="1:48" ht="30" customHeight="1" x14ac:dyDescent="0.3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</row>
    <row r="360" spans="1:48" ht="30" customHeight="1" x14ac:dyDescent="0.3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</row>
    <row r="361" spans="1:48" ht="30" customHeight="1" x14ac:dyDescent="0.3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</row>
    <row r="362" spans="1:48" ht="30" customHeight="1" x14ac:dyDescent="0.3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</row>
    <row r="363" spans="1:48" ht="30" customHeight="1" x14ac:dyDescent="0.3">
      <c r="A363" s="8" t="s">
        <v>69</v>
      </c>
      <c r="B363" s="9"/>
      <c r="C363" s="9"/>
      <c r="D363" s="9"/>
      <c r="E363" s="9"/>
      <c r="F363" s="11"/>
      <c r="G363" s="9"/>
      <c r="H363" s="11"/>
      <c r="I363" s="9"/>
      <c r="J363" s="11"/>
      <c r="K363" s="9"/>
      <c r="L363" s="11"/>
      <c r="M363" s="9"/>
      <c r="N363" t="s">
        <v>70</v>
      </c>
    </row>
    <row r="364" spans="1:48" ht="30" customHeight="1" x14ac:dyDescent="0.3">
      <c r="A364" s="8" t="s">
        <v>384</v>
      </c>
      <c r="B364" s="8" t="s">
        <v>52</v>
      </c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3"/>
      <c r="O364" s="3"/>
      <c r="P364" s="3"/>
      <c r="Q364" s="2" t="s">
        <v>385</v>
      </c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</row>
    <row r="365" spans="1:48" ht="30" customHeight="1" x14ac:dyDescent="0.3">
      <c r="A365" s="8" t="s">
        <v>386</v>
      </c>
      <c r="B365" s="8" t="s">
        <v>52</v>
      </c>
      <c r="C365" s="8" t="s">
        <v>387</v>
      </c>
      <c r="D365" s="9">
        <v>1</v>
      </c>
      <c r="E365" s="11"/>
      <c r="F365" s="11"/>
      <c r="G365" s="11"/>
      <c r="H365" s="11"/>
      <c r="I365" s="11"/>
      <c r="J365" s="11"/>
      <c r="K365" s="11"/>
      <c r="L365" s="11"/>
      <c r="M365" s="8"/>
      <c r="N365" s="2" t="s">
        <v>388</v>
      </c>
      <c r="O365" s="2" t="s">
        <v>52</v>
      </c>
      <c r="P365" s="2" t="s">
        <v>52</v>
      </c>
      <c r="Q365" s="2" t="s">
        <v>385</v>
      </c>
      <c r="R365" s="2" t="s">
        <v>62</v>
      </c>
      <c r="S365" s="2" t="s">
        <v>63</v>
      </c>
      <c r="T365" s="2" t="s">
        <v>63</v>
      </c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2" t="s">
        <v>52</v>
      </c>
      <c r="AS365" s="2" t="s">
        <v>52</v>
      </c>
      <c r="AT365" s="3"/>
      <c r="AU365" s="2" t="s">
        <v>389</v>
      </c>
      <c r="AV365" s="3">
        <v>89</v>
      </c>
    </row>
    <row r="366" spans="1:48" ht="30" customHeight="1" x14ac:dyDescent="0.3">
      <c r="A366" s="8" t="s">
        <v>390</v>
      </c>
      <c r="B366" s="8" t="s">
        <v>52</v>
      </c>
      <c r="C366" s="8" t="s">
        <v>387</v>
      </c>
      <c r="D366" s="9">
        <v>1</v>
      </c>
      <c r="E366" s="11"/>
      <c r="F366" s="11"/>
      <c r="G366" s="11"/>
      <c r="H366" s="11"/>
      <c r="I366" s="11"/>
      <c r="J366" s="11"/>
      <c r="K366" s="11"/>
      <c r="L366" s="11"/>
      <c r="M366" s="8"/>
      <c r="N366" s="2" t="s">
        <v>391</v>
      </c>
      <c r="O366" s="2" t="s">
        <v>52</v>
      </c>
      <c r="P366" s="2" t="s">
        <v>52</v>
      </c>
      <c r="Q366" s="2" t="s">
        <v>385</v>
      </c>
      <c r="R366" s="2" t="s">
        <v>63</v>
      </c>
      <c r="S366" s="2" t="s">
        <v>63</v>
      </c>
      <c r="T366" s="2" t="s">
        <v>62</v>
      </c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2" t="s">
        <v>52</v>
      </c>
      <c r="AS366" s="2" t="s">
        <v>52</v>
      </c>
      <c r="AT366" s="3"/>
      <c r="AU366" s="2" t="s">
        <v>392</v>
      </c>
      <c r="AV366" s="3">
        <v>90</v>
      </c>
    </row>
    <row r="367" spans="1:48" ht="30" customHeight="1" x14ac:dyDescent="0.3">
      <c r="A367" s="8" t="s">
        <v>393</v>
      </c>
      <c r="B367" s="8" t="s">
        <v>52</v>
      </c>
      <c r="C367" s="8" t="s">
        <v>387</v>
      </c>
      <c r="D367" s="9">
        <v>1</v>
      </c>
      <c r="E367" s="11"/>
      <c r="F367" s="11"/>
      <c r="G367" s="11"/>
      <c r="H367" s="11"/>
      <c r="I367" s="11"/>
      <c r="J367" s="11"/>
      <c r="K367" s="11"/>
      <c r="L367" s="11"/>
      <c r="M367" s="8"/>
      <c r="N367" s="2" t="s">
        <v>394</v>
      </c>
      <c r="O367" s="2" t="s">
        <v>52</v>
      </c>
      <c r="P367" s="2" t="s">
        <v>52</v>
      </c>
      <c r="Q367" s="2" t="s">
        <v>385</v>
      </c>
      <c r="R367" s="2" t="s">
        <v>63</v>
      </c>
      <c r="S367" s="2" t="s">
        <v>63</v>
      </c>
      <c r="T367" s="2" t="s">
        <v>62</v>
      </c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2" t="s">
        <v>52</v>
      </c>
      <c r="AS367" s="2" t="s">
        <v>52</v>
      </c>
      <c r="AT367" s="3"/>
      <c r="AU367" s="2" t="s">
        <v>395</v>
      </c>
      <c r="AV367" s="3">
        <v>91</v>
      </c>
    </row>
    <row r="368" spans="1:48" ht="30" customHeight="1" x14ac:dyDescent="0.3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</row>
    <row r="369" spans="1:13" ht="30" customHeight="1" x14ac:dyDescent="0.3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</row>
    <row r="370" spans="1:13" ht="30" customHeight="1" x14ac:dyDescent="0.3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</row>
    <row r="371" spans="1:13" ht="30" customHeight="1" x14ac:dyDescent="0.3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</row>
    <row r="372" spans="1:13" ht="30" customHeight="1" x14ac:dyDescent="0.3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</row>
    <row r="373" spans="1:13" ht="30" customHeight="1" x14ac:dyDescent="0.3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</row>
    <row r="374" spans="1:13" ht="30" customHeight="1" x14ac:dyDescent="0.3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</row>
    <row r="375" spans="1:13" ht="30" customHeight="1" x14ac:dyDescent="0.3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</row>
    <row r="376" spans="1:13" ht="30" customHeight="1" x14ac:dyDescent="0.3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</row>
    <row r="377" spans="1:13" ht="30" customHeight="1" x14ac:dyDescent="0.3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</row>
    <row r="378" spans="1:13" ht="30" customHeight="1" x14ac:dyDescent="0.3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</row>
    <row r="379" spans="1:13" ht="30" customHeight="1" x14ac:dyDescent="0.3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</row>
    <row r="380" spans="1:13" ht="30" customHeight="1" x14ac:dyDescent="0.3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</row>
    <row r="381" spans="1:13" ht="30" customHeight="1" x14ac:dyDescent="0.3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</row>
    <row r="382" spans="1:13" ht="30" customHeight="1" x14ac:dyDescent="0.3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</row>
    <row r="383" spans="1:13" ht="30" customHeight="1" x14ac:dyDescent="0.3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</row>
    <row r="384" spans="1:13" ht="30" customHeight="1" x14ac:dyDescent="0.3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</row>
    <row r="385" spans="1:48" ht="30" customHeight="1" x14ac:dyDescent="0.3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</row>
    <row r="386" spans="1:48" ht="30" customHeight="1" x14ac:dyDescent="0.3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</row>
    <row r="387" spans="1:48" ht="30" customHeight="1" x14ac:dyDescent="0.3">
      <c r="A387" s="8" t="s">
        <v>69</v>
      </c>
      <c r="B387" s="9"/>
      <c r="C387" s="9"/>
      <c r="D387" s="9"/>
      <c r="E387" s="9"/>
      <c r="F387" s="11"/>
      <c r="G387" s="9"/>
      <c r="H387" s="11"/>
      <c r="I387" s="9"/>
      <c r="J387" s="11"/>
      <c r="K387" s="9"/>
      <c r="L387" s="11"/>
      <c r="M387" s="9"/>
      <c r="N387" t="s">
        <v>70</v>
      </c>
    </row>
    <row r="388" spans="1:48" ht="30" customHeight="1" x14ac:dyDescent="0.3">
      <c r="A388" s="8" t="s">
        <v>396</v>
      </c>
      <c r="B388" s="8" t="s">
        <v>52</v>
      </c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3"/>
      <c r="O388" s="3"/>
      <c r="P388" s="3"/>
      <c r="Q388" s="2" t="s">
        <v>397</v>
      </c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</row>
    <row r="389" spans="1:48" ht="30" customHeight="1" x14ac:dyDescent="0.3">
      <c r="A389" s="8" t="s">
        <v>132</v>
      </c>
      <c r="B389" s="8" t="s">
        <v>133</v>
      </c>
      <c r="C389" s="8" t="s">
        <v>60</v>
      </c>
      <c r="D389" s="9">
        <v>11</v>
      </c>
      <c r="E389" s="11"/>
      <c r="F389" s="11"/>
      <c r="G389" s="11"/>
      <c r="H389" s="11"/>
      <c r="I389" s="11"/>
      <c r="J389" s="11"/>
      <c r="K389" s="11"/>
      <c r="L389" s="11"/>
      <c r="M389" s="8"/>
      <c r="N389" s="2" t="s">
        <v>134</v>
      </c>
      <c r="O389" s="2" t="s">
        <v>52</v>
      </c>
      <c r="P389" s="2" t="s">
        <v>52</v>
      </c>
      <c r="Q389" s="2" t="s">
        <v>397</v>
      </c>
      <c r="R389" s="2" t="s">
        <v>62</v>
      </c>
      <c r="S389" s="2" t="s">
        <v>63</v>
      </c>
      <c r="T389" s="2" t="s">
        <v>63</v>
      </c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2" t="s">
        <v>52</v>
      </c>
      <c r="AS389" s="2" t="s">
        <v>52</v>
      </c>
      <c r="AT389" s="3"/>
      <c r="AU389" s="2" t="s">
        <v>398</v>
      </c>
      <c r="AV389" s="3">
        <v>93</v>
      </c>
    </row>
    <row r="390" spans="1:48" ht="30" customHeight="1" x14ac:dyDescent="0.3">
      <c r="A390" s="8" t="s">
        <v>136</v>
      </c>
      <c r="B390" s="8" t="s">
        <v>137</v>
      </c>
      <c r="C390" s="8" t="s">
        <v>75</v>
      </c>
      <c r="D390" s="9">
        <v>3.12</v>
      </c>
      <c r="E390" s="11"/>
      <c r="F390" s="11"/>
      <c r="G390" s="11"/>
      <c r="H390" s="11"/>
      <c r="I390" s="11"/>
      <c r="J390" s="11"/>
      <c r="K390" s="11"/>
      <c r="L390" s="11"/>
      <c r="M390" s="8"/>
      <c r="N390" s="2" t="s">
        <v>138</v>
      </c>
      <c r="O390" s="2" t="s">
        <v>52</v>
      </c>
      <c r="P390" s="2" t="s">
        <v>52</v>
      </c>
      <c r="Q390" s="2" t="s">
        <v>397</v>
      </c>
      <c r="R390" s="2" t="s">
        <v>62</v>
      </c>
      <c r="S390" s="2" t="s">
        <v>63</v>
      </c>
      <c r="T390" s="2" t="s">
        <v>63</v>
      </c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2" t="s">
        <v>52</v>
      </c>
      <c r="AS390" s="2" t="s">
        <v>52</v>
      </c>
      <c r="AT390" s="3"/>
      <c r="AU390" s="2" t="s">
        <v>399</v>
      </c>
      <c r="AV390" s="3">
        <v>94</v>
      </c>
    </row>
    <row r="391" spans="1:48" ht="30" customHeight="1" x14ac:dyDescent="0.3">
      <c r="A391" s="8" t="s">
        <v>143</v>
      </c>
      <c r="B391" s="8" t="s">
        <v>52</v>
      </c>
      <c r="C391" s="8" t="s">
        <v>103</v>
      </c>
      <c r="D391" s="9">
        <v>55</v>
      </c>
      <c r="E391" s="11"/>
      <c r="F391" s="11"/>
      <c r="G391" s="11"/>
      <c r="H391" s="11"/>
      <c r="I391" s="11"/>
      <c r="J391" s="11"/>
      <c r="K391" s="11"/>
      <c r="L391" s="11"/>
      <c r="M391" s="8"/>
      <c r="N391" s="2" t="s">
        <v>144</v>
      </c>
      <c r="O391" s="2" t="s">
        <v>52</v>
      </c>
      <c r="P391" s="2" t="s">
        <v>52</v>
      </c>
      <c r="Q391" s="2" t="s">
        <v>397</v>
      </c>
      <c r="R391" s="2" t="s">
        <v>62</v>
      </c>
      <c r="S391" s="2" t="s">
        <v>63</v>
      </c>
      <c r="T391" s="2" t="s">
        <v>63</v>
      </c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2" t="s">
        <v>52</v>
      </c>
      <c r="AS391" s="2" t="s">
        <v>52</v>
      </c>
      <c r="AT391" s="3"/>
      <c r="AU391" s="2" t="s">
        <v>400</v>
      </c>
      <c r="AV391" s="3">
        <v>95</v>
      </c>
    </row>
    <row r="392" spans="1:48" ht="30" customHeight="1" x14ac:dyDescent="0.3">
      <c r="A392" s="8" t="s">
        <v>146</v>
      </c>
      <c r="B392" s="8" t="s">
        <v>52</v>
      </c>
      <c r="C392" s="8" t="s">
        <v>103</v>
      </c>
      <c r="D392" s="9">
        <v>33</v>
      </c>
      <c r="E392" s="11"/>
      <c r="F392" s="11"/>
      <c r="G392" s="11"/>
      <c r="H392" s="11"/>
      <c r="I392" s="11"/>
      <c r="J392" s="11"/>
      <c r="K392" s="11"/>
      <c r="L392" s="11"/>
      <c r="M392" s="8"/>
      <c r="N392" s="2" t="s">
        <v>147</v>
      </c>
      <c r="O392" s="2" t="s">
        <v>52</v>
      </c>
      <c r="P392" s="2" t="s">
        <v>52</v>
      </c>
      <c r="Q392" s="2" t="s">
        <v>397</v>
      </c>
      <c r="R392" s="2" t="s">
        <v>62</v>
      </c>
      <c r="S392" s="2" t="s">
        <v>63</v>
      </c>
      <c r="T392" s="2" t="s">
        <v>63</v>
      </c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2" t="s">
        <v>52</v>
      </c>
      <c r="AS392" s="2" t="s">
        <v>52</v>
      </c>
      <c r="AT392" s="3"/>
      <c r="AU392" s="2" t="s">
        <v>401</v>
      </c>
      <c r="AV392" s="3">
        <v>96</v>
      </c>
    </row>
    <row r="393" spans="1:48" ht="30" customHeight="1" x14ac:dyDescent="0.3">
      <c r="A393" s="8" t="s">
        <v>402</v>
      </c>
      <c r="B393" s="8" t="s">
        <v>52</v>
      </c>
      <c r="C393" s="8" t="s">
        <v>387</v>
      </c>
      <c r="D393" s="9">
        <v>1</v>
      </c>
      <c r="E393" s="11"/>
      <c r="F393" s="11"/>
      <c r="G393" s="11"/>
      <c r="H393" s="11"/>
      <c r="I393" s="11"/>
      <c r="J393" s="11"/>
      <c r="K393" s="11"/>
      <c r="L393" s="11"/>
      <c r="M393" s="8"/>
      <c r="N393" s="2" t="s">
        <v>403</v>
      </c>
      <c r="O393" s="2" t="s">
        <v>52</v>
      </c>
      <c r="P393" s="2" t="s">
        <v>52</v>
      </c>
      <c r="Q393" s="2" t="s">
        <v>397</v>
      </c>
      <c r="R393" s="2" t="s">
        <v>62</v>
      </c>
      <c r="S393" s="2" t="s">
        <v>63</v>
      </c>
      <c r="T393" s="2" t="s">
        <v>63</v>
      </c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2" t="s">
        <v>52</v>
      </c>
      <c r="AS393" s="2" t="s">
        <v>52</v>
      </c>
      <c r="AT393" s="3"/>
      <c r="AU393" s="2" t="s">
        <v>404</v>
      </c>
      <c r="AV393" s="3">
        <v>97</v>
      </c>
    </row>
    <row r="394" spans="1:48" ht="30" customHeight="1" x14ac:dyDescent="0.3">
      <c r="A394" s="8" t="s">
        <v>405</v>
      </c>
      <c r="B394" s="8" t="s">
        <v>52</v>
      </c>
      <c r="C394" s="8" t="s">
        <v>387</v>
      </c>
      <c r="D394" s="9">
        <v>1</v>
      </c>
      <c r="E394" s="11"/>
      <c r="F394" s="11"/>
      <c r="G394" s="11"/>
      <c r="H394" s="11"/>
      <c r="I394" s="11"/>
      <c r="J394" s="11"/>
      <c r="K394" s="11"/>
      <c r="L394" s="11"/>
      <c r="M394" s="8"/>
      <c r="N394" s="2" t="s">
        <v>406</v>
      </c>
      <c r="O394" s="2" t="s">
        <v>52</v>
      </c>
      <c r="P394" s="2" t="s">
        <v>52</v>
      </c>
      <c r="Q394" s="2" t="s">
        <v>397</v>
      </c>
      <c r="R394" s="2" t="s">
        <v>62</v>
      </c>
      <c r="S394" s="2" t="s">
        <v>63</v>
      </c>
      <c r="T394" s="2" t="s">
        <v>63</v>
      </c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2" t="s">
        <v>52</v>
      </c>
      <c r="AS394" s="2" t="s">
        <v>52</v>
      </c>
      <c r="AT394" s="3"/>
      <c r="AU394" s="2" t="s">
        <v>407</v>
      </c>
      <c r="AV394" s="3">
        <v>98</v>
      </c>
    </row>
    <row r="395" spans="1:48" ht="30" customHeight="1" x14ac:dyDescent="0.3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</row>
    <row r="396" spans="1:48" ht="30" customHeight="1" x14ac:dyDescent="0.3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</row>
    <row r="397" spans="1:48" ht="30" customHeight="1" x14ac:dyDescent="0.3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</row>
    <row r="398" spans="1:48" ht="30" customHeight="1" x14ac:dyDescent="0.3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</row>
    <row r="399" spans="1:48" ht="30" customHeight="1" x14ac:dyDescent="0.3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</row>
    <row r="400" spans="1:48" ht="30" customHeight="1" x14ac:dyDescent="0.3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</row>
    <row r="401" spans="1:48" ht="30" customHeight="1" x14ac:dyDescent="0.3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</row>
    <row r="402" spans="1:48" ht="30" customHeight="1" x14ac:dyDescent="0.3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</row>
    <row r="403" spans="1:48" ht="30" customHeight="1" x14ac:dyDescent="0.3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</row>
    <row r="404" spans="1:48" ht="30" customHeight="1" x14ac:dyDescent="0.3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</row>
    <row r="405" spans="1:48" ht="30" customHeight="1" x14ac:dyDescent="0.3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</row>
    <row r="406" spans="1:48" ht="30" customHeight="1" x14ac:dyDescent="0.3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</row>
    <row r="407" spans="1:48" ht="30" customHeight="1" x14ac:dyDescent="0.3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</row>
    <row r="408" spans="1:48" ht="30" customHeight="1" x14ac:dyDescent="0.3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</row>
    <row r="409" spans="1:48" ht="30" customHeight="1" x14ac:dyDescent="0.3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</row>
    <row r="410" spans="1:48" ht="30" customHeight="1" x14ac:dyDescent="0.3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</row>
    <row r="411" spans="1:48" ht="30" customHeight="1" x14ac:dyDescent="0.3">
      <c r="A411" s="8" t="s">
        <v>69</v>
      </c>
      <c r="B411" s="9"/>
      <c r="C411" s="9"/>
      <c r="D411" s="9"/>
      <c r="E411" s="9"/>
      <c r="F411" s="11"/>
      <c r="G411" s="9"/>
      <c r="H411" s="11"/>
      <c r="I411" s="9"/>
      <c r="J411" s="11"/>
      <c r="K411" s="9"/>
      <c r="L411" s="11"/>
      <c r="M411" s="9"/>
      <c r="N411" t="s">
        <v>70</v>
      </c>
    </row>
    <row r="412" spans="1:48" ht="30" customHeight="1" x14ac:dyDescent="0.3">
      <c r="A412" s="8" t="s">
        <v>408</v>
      </c>
      <c r="B412" s="8" t="s">
        <v>52</v>
      </c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3"/>
      <c r="O412" s="3"/>
      <c r="P412" s="3"/>
      <c r="Q412" s="2" t="s">
        <v>409</v>
      </c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</row>
    <row r="413" spans="1:48" ht="30" customHeight="1" x14ac:dyDescent="0.3">
      <c r="A413" s="8" t="s">
        <v>232</v>
      </c>
      <c r="B413" s="8" t="s">
        <v>233</v>
      </c>
      <c r="C413" s="8" t="s">
        <v>75</v>
      </c>
      <c r="D413" s="9">
        <v>3.5</v>
      </c>
      <c r="E413" s="11"/>
      <c r="F413" s="11"/>
      <c r="G413" s="11"/>
      <c r="H413" s="11"/>
      <c r="I413" s="11"/>
      <c r="J413" s="11"/>
      <c r="K413" s="11"/>
      <c r="L413" s="11"/>
      <c r="M413" s="8"/>
      <c r="N413" s="2" t="s">
        <v>234</v>
      </c>
      <c r="O413" s="2" t="s">
        <v>52</v>
      </c>
      <c r="P413" s="2" t="s">
        <v>52</v>
      </c>
      <c r="Q413" s="2" t="s">
        <v>409</v>
      </c>
      <c r="R413" s="2" t="s">
        <v>63</v>
      </c>
      <c r="S413" s="2" t="s">
        <v>63</v>
      </c>
      <c r="T413" s="2" t="s">
        <v>62</v>
      </c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2" t="s">
        <v>52</v>
      </c>
      <c r="AS413" s="2" t="s">
        <v>52</v>
      </c>
      <c r="AT413" s="3"/>
      <c r="AU413" s="2" t="s">
        <v>410</v>
      </c>
      <c r="AV413" s="3">
        <v>100</v>
      </c>
    </row>
    <row r="414" spans="1:48" ht="30" customHeight="1" x14ac:dyDescent="0.3">
      <c r="A414" s="8" t="s">
        <v>236</v>
      </c>
      <c r="B414" s="8" t="s">
        <v>237</v>
      </c>
      <c r="C414" s="8" t="s">
        <v>75</v>
      </c>
      <c r="D414" s="9">
        <v>2</v>
      </c>
      <c r="E414" s="11"/>
      <c r="F414" s="11"/>
      <c r="G414" s="11"/>
      <c r="H414" s="11"/>
      <c r="I414" s="11"/>
      <c r="J414" s="11"/>
      <c r="K414" s="11"/>
      <c r="L414" s="11"/>
      <c r="M414" s="8"/>
      <c r="N414" s="2" t="s">
        <v>238</v>
      </c>
      <c r="O414" s="2" t="s">
        <v>52</v>
      </c>
      <c r="P414" s="2" t="s">
        <v>52</v>
      </c>
      <c r="Q414" s="2" t="s">
        <v>409</v>
      </c>
      <c r="R414" s="2" t="s">
        <v>63</v>
      </c>
      <c r="S414" s="2" t="s">
        <v>63</v>
      </c>
      <c r="T414" s="2" t="s">
        <v>62</v>
      </c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2" t="s">
        <v>52</v>
      </c>
      <c r="AS414" s="2" t="s">
        <v>52</v>
      </c>
      <c r="AT414" s="3"/>
      <c r="AU414" s="2" t="s">
        <v>411</v>
      </c>
      <c r="AV414" s="3">
        <v>101</v>
      </c>
    </row>
    <row r="415" spans="1:48" ht="30" customHeight="1" x14ac:dyDescent="0.3">
      <c r="A415" s="8" t="s">
        <v>240</v>
      </c>
      <c r="B415" s="8" t="s">
        <v>241</v>
      </c>
      <c r="C415" s="8" t="s">
        <v>242</v>
      </c>
      <c r="D415" s="9">
        <v>27</v>
      </c>
      <c r="E415" s="11"/>
      <c r="F415" s="11"/>
      <c r="G415" s="11"/>
      <c r="H415" s="11"/>
      <c r="I415" s="11"/>
      <c r="J415" s="11"/>
      <c r="K415" s="11"/>
      <c r="L415" s="11"/>
      <c r="M415" s="8"/>
      <c r="N415" s="2" t="s">
        <v>243</v>
      </c>
      <c r="O415" s="2" t="s">
        <v>52</v>
      </c>
      <c r="P415" s="2" t="s">
        <v>52</v>
      </c>
      <c r="Q415" s="2" t="s">
        <v>409</v>
      </c>
      <c r="R415" s="2" t="s">
        <v>63</v>
      </c>
      <c r="S415" s="2" t="s">
        <v>63</v>
      </c>
      <c r="T415" s="2" t="s">
        <v>62</v>
      </c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2" t="s">
        <v>52</v>
      </c>
      <c r="AS415" s="2" t="s">
        <v>52</v>
      </c>
      <c r="AT415" s="3"/>
      <c r="AU415" s="2" t="s">
        <v>412</v>
      </c>
      <c r="AV415" s="3">
        <v>102</v>
      </c>
    </row>
    <row r="416" spans="1:48" ht="30" customHeight="1" x14ac:dyDescent="0.3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</row>
    <row r="417" spans="1:13" ht="30" customHeight="1" x14ac:dyDescent="0.3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</row>
    <row r="418" spans="1:13" ht="30" customHeight="1" x14ac:dyDescent="0.3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</row>
    <row r="419" spans="1:13" ht="30" customHeight="1" x14ac:dyDescent="0.3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</row>
    <row r="420" spans="1:13" ht="30" customHeight="1" x14ac:dyDescent="0.3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</row>
    <row r="421" spans="1:13" ht="30" customHeight="1" x14ac:dyDescent="0.3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</row>
    <row r="422" spans="1:13" ht="30" customHeight="1" x14ac:dyDescent="0.3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</row>
    <row r="423" spans="1:13" ht="30" customHeight="1" x14ac:dyDescent="0.3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</row>
    <row r="424" spans="1:13" ht="30" customHeight="1" x14ac:dyDescent="0.3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</row>
    <row r="425" spans="1:13" ht="30" customHeight="1" x14ac:dyDescent="0.3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</row>
    <row r="426" spans="1:13" ht="30" customHeight="1" x14ac:dyDescent="0.3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</row>
    <row r="427" spans="1:13" ht="30" customHeight="1" x14ac:dyDescent="0.3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</row>
    <row r="428" spans="1:13" ht="30" customHeight="1" x14ac:dyDescent="0.3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</row>
    <row r="429" spans="1:13" ht="30" customHeight="1" x14ac:dyDescent="0.3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</row>
    <row r="430" spans="1:13" ht="30" customHeight="1" x14ac:dyDescent="0.3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</row>
    <row r="431" spans="1:13" ht="30" customHeight="1" x14ac:dyDescent="0.3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</row>
    <row r="432" spans="1:13" ht="30" customHeight="1" x14ac:dyDescent="0.3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</row>
    <row r="433" spans="1:48" ht="30" customHeight="1" x14ac:dyDescent="0.3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</row>
    <row r="434" spans="1:48" ht="30" customHeight="1" x14ac:dyDescent="0.3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</row>
    <row r="435" spans="1:48" ht="30" customHeight="1" x14ac:dyDescent="0.3">
      <c r="A435" s="8" t="s">
        <v>69</v>
      </c>
      <c r="B435" s="9"/>
      <c r="C435" s="9"/>
      <c r="D435" s="9"/>
      <c r="E435" s="9"/>
      <c r="F435" s="11"/>
      <c r="G435" s="9"/>
      <c r="H435" s="11"/>
      <c r="I435" s="9"/>
      <c r="J435" s="11"/>
      <c r="K435" s="9"/>
      <c r="L435" s="11"/>
      <c r="M435" s="9"/>
      <c r="N435" t="s">
        <v>70</v>
      </c>
    </row>
    <row r="436" spans="1:48" ht="30" customHeight="1" x14ac:dyDescent="0.3">
      <c r="A436" s="8" t="s">
        <v>413</v>
      </c>
      <c r="B436" s="8" t="s">
        <v>52</v>
      </c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3"/>
      <c r="O436" s="3"/>
      <c r="P436" s="3"/>
      <c r="Q436" s="2" t="s">
        <v>414</v>
      </c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</row>
    <row r="437" spans="1:48" ht="30" customHeight="1" x14ac:dyDescent="0.3">
      <c r="A437" s="8" t="s">
        <v>416</v>
      </c>
      <c r="B437" s="8" t="s">
        <v>417</v>
      </c>
      <c r="C437" s="8" t="s">
        <v>250</v>
      </c>
      <c r="D437" s="9">
        <v>6.8319999999999999</v>
      </c>
      <c r="E437" s="11"/>
      <c r="F437" s="11"/>
      <c r="G437" s="11"/>
      <c r="H437" s="11"/>
      <c r="I437" s="11"/>
      <c r="J437" s="11"/>
      <c r="K437" s="11"/>
      <c r="L437" s="11"/>
      <c r="M437" s="8"/>
      <c r="N437" s="2" t="s">
        <v>418</v>
      </c>
      <c r="O437" s="2" t="s">
        <v>52</v>
      </c>
      <c r="P437" s="2" t="s">
        <v>52</v>
      </c>
      <c r="Q437" s="2" t="s">
        <v>414</v>
      </c>
      <c r="R437" s="2" t="s">
        <v>63</v>
      </c>
      <c r="S437" s="2" t="s">
        <v>62</v>
      </c>
      <c r="T437" s="2" t="s">
        <v>63</v>
      </c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2" t="s">
        <v>52</v>
      </c>
      <c r="AS437" s="2" t="s">
        <v>52</v>
      </c>
      <c r="AT437" s="3"/>
      <c r="AU437" s="2" t="s">
        <v>419</v>
      </c>
      <c r="AV437" s="3">
        <v>104</v>
      </c>
    </row>
    <row r="438" spans="1:48" ht="30" customHeight="1" x14ac:dyDescent="0.3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</row>
    <row r="439" spans="1:48" ht="30" customHeight="1" x14ac:dyDescent="0.3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</row>
    <row r="440" spans="1:48" ht="30" customHeight="1" x14ac:dyDescent="0.3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</row>
    <row r="441" spans="1:48" ht="30" customHeight="1" x14ac:dyDescent="0.3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</row>
    <row r="442" spans="1:48" ht="30" customHeight="1" x14ac:dyDescent="0.3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</row>
    <row r="443" spans="1:48" ht="30" customHeight="1" x14ac:dyDescent="0.3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</row>
    <row r="444" spans="1:48" ht="30" customHeight="1" x14ac:dyDescent="0.3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</row>
    <row r="445" spans="1:48" ht="30" customHeight="1" x14ac:dyDescent="0.3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</row>
    <row r="446" spans="1:48" ht="30" customHeight="1" x14ac:dyDescent="0.3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</row>
    <row r="447" spans="1:48" ht="30" customHeight="1" x14ac:dyDescent="0.3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</row>
    <row r="448" spans="1:48" ht="30" customHeight="1" x14ac:dyDescent="0.3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</row>
    <row r="449" spans="1:48" ht="30" customHeight="1" x14ac:dyDescent="0.3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</row>
    <row r="450" spans="1:48" ht="30" customHeight="1" x14ac:dyDescent="0.3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</row>
    <row r="451" spans="1:48" ht="30" customHeight="1" x14ac:dyDescent="0.3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</row>
    <row r="452" spans="1:48" ht="30" customHeight="1" x14ac:dyDescent="0.3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</row>
    <row r="453" spans="1:48" ht="30" customHeight="1" x14ac:dyDescent="0.3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</row>
    <row r="454" spans="1:48" ht="30" customHeight="1" x14ac:dyDescent="0.3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</row>
    <row r="455" spans="1:48" ht="30" customHeight="1" x14ac:dyDescent="0.3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</row>
    <row r="456" spans="1:48" ht="30" customHeight="1" x14ac:dyDescent="0.3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</row>
    <row r="457" spans="1:48" ht="30" customHeight="1" x14ac:dyDescent="0.3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</row>
    <row r="458" spans="1:48" ht="30" customHeight="1" x14ac:dyDescent="0.3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</row>
    <row r="459" spans="1:48" ht="30" customHeight="1" x14ac:dyDescent="0.3">
      <c r="A459" s="8" t="s">
        <v>69</v>
      </c>
      <c r="B459" s="9"/>
      <c r="C459" s="9"/>
      <c r="D459" s="9"/>
      <c r="E459" s="9"/>
      <c r="F459" s="11"/>
      <c r="G459" s="9"/>
      <c r="H459" s="11"/>
      <c r="I459" s="9"/>
      <c r="J459" s="11"/>
      <c r="K459" s="9"/>
      <c r="L459" s="11"/>
      <c r="M459" s="9"/>
      <c r="N459" t="s">
        <v>70</v>
      </c>
    </row>
    <row r="460" spans="1:48" ht="30" customHeight="1" x14ac:dyDescent="0.3">
      <c r="A460" s="8" t="s">
        <v>420</v>
      </c>
      <c r="B460" s="8" t="s">
        <v>52</v>
      </c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3"/>
      <c r="O460" s="3"/>
      <c r="P460" s="3"/>
      <c r="Q460" s="2" t="s">
        <v>421</v>
      </c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</row>
    <row r="461" spans="1:48" ht="30" customHeight="1" x14ac:dyDescent="0.3">
      <c r="A461" s="8" t="s">
        <v>248</v>
      </c>
      <c r="B461" s="8" t="s">
        <v>249</v>
      </c>
      <c r="C461" s="8" t="s">
        <v>250</v>
      </c>
      <c r="D461" s="9">
        <v>7.1760000000000002</v>
      </c>
      <c r="E461" s="11"/>
      <c r="F461" s="11"/>
      <c r="G461" s="11"/>
      <c r="H461" s="11"/>
      <c r="I461" s="11"/>
      <c r="J461" s="11"/>
      <c r="K461" s="11"/>
      <c r="L461" s="11"/>
      <c r="M461" s="8"/>
      <c r="N461" s="2" t="s">
        <v>251</v>
      </c>
      <c r="O461" s="2" t="s">
        <v>52</v>
      </c>
      <c r="P461" s="2" t="s">
        <v>52</v>
      </c>
      <c r="Q461" s="2" t="s">
        <v>421</v>
      </c>
      <c r="R461" s="2" t="s">
        <v>63</v>
      </c>
      <c r="S461" s="2" t="s">
        <v>63</v>
      </c>
      <c r="T461" s="2" t="s">
        <v>62</v>
      </c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2" t="s">
        <v>52</v>
      </c>
      <c r="AS461" s="2" t="s">
        <v>52</v>
      </c>
      <c r="AT461" s="3"/>
      <c r="AU461" s="2" t="s">
        <v>422</v>
      </c>
      <c r="AV461" s="3">
        <v>106</v>
      </c>
    </row>
    <row r="462" spans="1:48" ht="30" customHeight="1" x14ac:dyDescent="0.3">
      <c r="A462" s="8" t="s">
        <v>257</v>
      </c>
      <c r="B462" s="8" t="s">
        <v>258</v>
      </c>
      <c r="C462" s="8" t="s">
        <v>250</v>
      </c>
      <c r="D462" s="9">
        <v>0.85899999999999999</v>
      </c>
      <c r="E462" s="11"/>
      <c r="F462" s="11"/>
      <c r="G462" s="11"/>
      <c r="H462" s="11"/>
      <c r="I462" s="11"/>
      <c r="J462" s="11"/>
      <c r="K462" s="11"/>
      <c r="L462" s="11"/>
      <c r="M462" s="8"/>
      <c r="N462" s="2" t="s">
        <v>259</v>
      </c>
      <c r="O462" s="2" t="s">
        <v>52</v>
      </c>
      <c r="P462" s="2" t="s">
        <v>52</v>
      </c>
      <c r="Q462" s="2" t="s">
        <v>421</v>
      </c>
      <c r="R462" s="2" t="s">
        <v>63</v>
      </c>
      <c r="S462" s="2" t="s">
        <v>63</v>
      </c>
      <c r="T462" s="2" t="s">
        <v>62</v>
      </c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2" t="s">
        <v>52</v>
      </c>
      <c r="AS462" s="2" t="s">
        <v>52</v>
      </c>
      <c r="AT462" s="3"/>
      <c r="AU462" s="2" t="s">
        <v>423</v>
      </c>
      <c r="AV462" s="3">
        <v>107</v>
      </c>
    </row>
    <row r="463" spans="1:48" ht="30" customHeight="1" x14ac:dyDescent="0.3">
      <c r="A463" s="8" t="s">
        <v>261</v>
      </c>
      <c r="B463" s="8" t="s">
        <v>262</v>
      </c>
      <c r="C463" s="8" t="s">
        <v>250</v>
      </c>
      <c r="D463" s="9">
        <v>8.0350000000000001</v>
      </c>
      <c r="E463" s="11"/>
      <c r="F463" s="11"/>
      <c r="G463" s="11"/>
      <c r="H463" s="11"/>
      <c r="I463" s="11"/>
      <c r="J463" s="11"/>
      <c r="K463" s="11"/>
      <c r="L463" s="11"/>
      <c r="M463" s="8"/>
      <c r="N463" s="2" t="s">
        <v>263</v>
      </c>
      <c r="O463" s="2" t="s">
        <v>52</v>
      </c>
      <c r="P463" s="2" t="s">
        <v>52</v>
      </c>
      <c r="Q463" s="2" t="s">
        <v>421</v>
      </c>
      <c r="R463" s="2" t="s">
        <v>63</v>
      </c>
      <c r="S463" s="2" t="s">
        <v>63</v>
      </c>
      <c r="T463" s="2" t="s">
        <v>62</v>
      </c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2" t="s">
        <v>52</v>
      </c>
      <c r="AS463" s="2" t="s">
        <v>52</v>
      </c>
      <c r="AT463" s="3"/>
      <c r="AU463" s="2" t="s">
        <v>424</v>
      </c>
      <c r="AV463" s="3">
        <v>108</v>
      </c>
    </row>
    <row r="464" spans="1:48" ht="30" customHeight="1" x14ac:dyDescent="0.3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</row>
    <row r="465" spans="1:13" ht="30" customHeight="1" x14ac:dyDescent="0.3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</row>
    <row r="466" spans="1:13" ht="30" customHeight="1" x14ac:dyDescent="0.3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</row>
    <row r="467" spans="1:13" ht="30" customHeight="1" x14ac:dyDescent="0.3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</row>
    <row r="468" spans="1:13" ht="30" customHeight="1" x14ac:dyDescent="0.3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</row>
    <row r="469" spans="1:13" ht="30" customHeight="1" x14ac:dyDescent="0.3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</row>
    <row r="470" spans="1:13" ht="30" customHeight="1" x14ac:dyDescent="0.3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</row>
    <row r="471" spans="1:13" ht="30" customHeight="1" x14ac:dyDescent="0.3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</row>
    <row r="472" spans="1:13" ht="30" customHeight="1" x14ac:dyDescent="0.3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</row>
    <row r="473" spans="1:13" ht="30" customHeight="1" x14ac:dyDescent="0.3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</row>
    <row r="474" spans="1:13" ht="30" customHeight="1" x14ac:dyDescent="0.3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</row>
    <row r="475" spans="1:13" ht="30" customHeight="1" x14ac:dyDescent="0.3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</row>
    <row r="476" spans="1:13" ht="30" customHeight="1" x14ac:dyDescent="0.3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</row>
    <row r="477" spans="1:13" ht="30" customHeight="1" x14ac:dyDescent="0.3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</row>
    <row r="478" spans="1:13" ht="30" customHeight="1" x14ac:dyDescent="0.3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</row>
    <row r="479" spans="1:13" ht="30" customHeight="1" x14ac:dyDescent="0.3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</row>
    <row r="480" spans="1:13" ht="30" customHeight="1" x14ac:dyDescent="0.3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</row>
    <row r="481" spans="1:48" ht="30" customHeight="1" x14ac:dyDescent="0.3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</row>
    <row r="482" spans="1:48" ht="30" customHeight="1" x14ac:dyDescent="0.3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</row>
    <row r="483" spans="1:48" ht="30" customHeight="1" x14ac:dyDescent="0.3">
      <c r="A483" s="8" t="s">
        <v>69</v>
      </c>
      <c r="B483" s="9"/>
      <c r="C483" s="9"/>
      <c r="D483" s="9"/>
      <c r="E483" s="9"/>
      <c r="F483" s="11"/>
      <c r="G483" s="9"/>
      <c r="H483" s="11"/>
      <c r="I483" s="9"/>
      <c r="J483" s="11"/>
      <c r="K483" s="9"/>
      <c r="L483" s="11"/>
      <c r="M483" s="9"/>
      <c r="N483" t="s">
        <v>70</v>
      </c>
    </row>
    <row r="484" spans="1:48" ht="30" customHeight="1" x14ac:dyDescent="0.3">
      <c r="A484" s="8" t="s">
        <v>425</v>
      </c>
      <c r="B484" s="8" t="s">
        <v>52</v>
      </c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3"/>
      <c r="O484" s="3"/>
      <c r="P484" s="3"/>
      <c r="Q484" s="2" t="s">
        <v>426</v>
      </c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</row>
    <row r="485" spans="1:48" ht="30" customHeight="1" x14ac:dyDescent="0.3">
      <c r="A485" s="8" t="s">
        <v>268</v>
      </c>
      <c r="B485" s="8" t="s">
        <v>269</v>
      </c>
      <c r="C485" s="8" t="s">
        <v>250</v>
      </c>
      <c r="D485" s="9">
        <v>-0.34</v>
      </c>
      <c r="E485" s="11"/>
      <c r="F485" s="11"/>
      <c r="G485" s="11"/>
      <c r="H485" s="11"/>
      <c r="I485" s="11"/>
      <c r="J485" s="11"/>
      <c r="K485" s="11"/>
      <c r="L485" s="11"/>
      <c r="M485" s="8"/>
      <c r="N485" s="2" t="s">
        <v>270</v>
      </c>
      <c r="O485" s="2" t="s">
        <v>52</v>
      </c>
      <c r="P485" s="2" t="s">
        <v>52</v>
      </c>
      <c r="Q485" s="2" t="s">
        <v>426</v>
      </c>
      <c r="R485" s="2" t="s">
        <v>63</v>
      </c>
      <c r="S485" s="2" t="s">
        <v>63</v>
      </c>
      <c r="T485" s="2" t="s">
        <v>62</v>
      </c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2" t="s">
        <v>52</v>
      </c>
      <c r="AS485" s="2" t="s">
        <v>52</v>
      </c>
      <c r="AT485" s="3"/>
      <c r="AU485" s="2" t="s">
        <v>427</v>
      </c>
      <c r="AV485" s="3">
        <v>110</v>
      </c>
    </row>
    <row r="486" spans="1:48" ht="30" customHeight="1" x14ac:dyDescent="0.3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</row>
    <row r="487" spans="1:48" ht="30" customHeight="1" x14ac:dyDescent="0.3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</row>
    <row r="488" spans="1:48" ht="30" customHeight="1" x14ac:dyDescent="0.3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</row>
    <row r="489" spans="1:48" ht="30" customHeight="1" x14ac:dyDescent="0.3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</row>
    <row r="490" spans="1:48" ht="30" customHeight="1" x14ac:dyDescent="0.3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</row>
    <row r="491" spans="1:48" ht="30" customHeight="1" x14ac:dyDescent="0.3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</row>
    <row r="492" spans="1:48" ht="30" customHeight="1" x14ac:dyDescent="0.3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</row>
    <row r="493" spans="1:48" ht="30" customHeight="1" x14ac:dyDescent="0.3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</row>
    <row r="494" spans="1:48" ht="30" customHeight="1" x14ac:dyDescent="0.3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</row>
    <row r="495" spans="1:48" ht="30" customHeight="1" x14ac:dyDescent="0.3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</row>
    <row r="496" spans="1:48" ht="30" customHeight="1" x14ac:dyDescent="0.3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</row>
    <row r="497" spans="1:14" ht="30" customHeight="1" x14ac:dyDescent="0.3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</row>
    <row r="498" spans="1:14" ht="30" customHeight="1" x14ac:dyDescent="0.3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</row>
    <row r="499" spans="1:14" ht="30" customHeight="1" x14ac:dyDescent="0.3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</row>
    <row r="500" spans="1:14" ht="30" customHeight="1" x14ac:dyDescent="0.3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</row>
    <row r="501" spans="1:14" ht="30" customHeight="1" x14ac:dyDescent="0.3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</row>
    <row r="502" spans="1:14" ht="30" customHeight="1" x14ac:dyDescent="0.3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</row>
    <row r="503" spans="1:14" ht="30" customHeight="1" x14ac:dyDescent="0.3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</row>
    <row r="504" spans="1:14" ht="30" customHeight="1" x14ac:dyDescent="0.3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</row>
    <row r="505" spans="1:14" ht="30" customHeight="1" x14ac:dyDescent="0.3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</row>
    <row r="506" spans="1:14" ht="30" customHeight="1" x14ac:dyDescent="0.3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</row>
    <row r="507" spans="1:14" ht="30" customHeight="1" x14ac:dyDescent="0.3">
      <c r="A507" s="8" t="s">
        <v>69</v>
      </c>
      <c r="B507" s="9"/>
      <c r="C507" s="9"/>
      <c r="D507" s="9"/>
      <c r="E507" s="9"/>
      <c r="F507" s="11"/>
      <c r="G507" s="9"/>
      <c r="H507" s="11"/>
      <c r="I507" s="9"/>
      <c r="J507" s="11"/>
      <c r="K507" s="9"/>
      <c r="L507" s="11"/>
      <c r="M507" s="9"/>
      <c r="N507" t="s">
        <v>70</v>
      </c>
    </row>
  </sheetData>
  <mergeCells count="45">
    <mergeCell ref="S2:S3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N2:N3"/>
    <mergeCell ref="O2:O3"/>
    <mergeCell ref="P2:P3"/>
    <mergeCell ref="Q2:Q3"/>
    <mergeCell ref="R2:R3"/>
    <mergeCell ref="AE2:AE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Q2:AQ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R2:AR3"/>
    <mergeCell ref="AS2:AS3"/>
    <mergeCell ref="AT2:AT3"/>
    <mergeCell ref="AU2:AU3"/>
    <mergeCell ref="AV2:AV3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9" scale="65" fitToHeight="0" orientation="landscape" verticalDpi="0" r:id="rId1"/>
  <rowBreaks count="21" manualBreakCount="21">
    <brk id="27" max="16383" man="1"/>
    <brk id="51" max="16383" man="1"/>
    <brk id="75" max="16383" man="1"/>
    <brk id="99" max="16383" man="1"/>
    <brk id="123" max="16383" man="1"/>
    <brk id="147" max="16383" man="1"/>
    <brk id="171" max="16383" man="1"/>
    <brk id="195" max="16383" man="1"/>
    <brk id="219" max="16383" man="1"/>
    <brk id="243" max="16383" man="1"/>
    <brk id="267" max="16383" man="1"/>
    <brk id="291" max="16383" man="1"/>
    <brk id="315" max="16383" man="1"/>
    <brk id="339" max="16383" man="1"/>
    <brk id="363" max="16383" man="1"/>
    <brk id="387" max="16383" man="1"/>
    <brk id="411" max="16383" man="1"/>
    <brk id="435" max="16383" man="1"/>
    <brk id="459" max="16383" man="1"/>
    <brk id="483" max="16383" man="1"/>
    <brk id="50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5</vt:i4>
      </vt:variant>
    </vt:vector>
  </HeadingPairs>
  <TitlesOfParts>
    <vt:vector size="9" baseType="lpstr">
      <vt:lpstr>원가계산서</vt:lpstr>
      <vt:lpstr>공종별집계표</vt:lpstr>
      <vt:lpstr>공종별내역서</vt:lpstr>
      <vt:lpstr>Sheet1</vt:lpstr>
      <vt:lpstr>공종별내역서!Print_Area</vt:lpstr>
      <vt:lpstr>공종별집계표!Print_Area</vt:lpstr>
      <vt:lpstr>공종별내역서!Print_Titles</vt:lpstr>
      <vt:lpstr>공종별집계표!Print_Titles</vt:lpstr>
      <vt:lpstr>원가계산서!Print_Titles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DONGBUM</dc:creator>
  <cp:lastModifiedBy>user</cp:lastModifiedBy>
  <cp:lastPrinted>2022-07-13T06:48:32Z</cp:lastPrinted>
  <dcterms:created xsi:type="dcterms:W3CDTF">2022-07-13T06:39:16Z</dcterms:created>
  <dcterms:modified xsi:type="dcterms:W3CDTF">2022-07-19T07:46:57Z</dcterms:modified>
</cp:coreProperties>
</file>