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3E63EEC4-6022-417C-9939-167CBD32E740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0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<sst xmlns="http://schemas.openxmlformats.org/spreadsheetml/2006/main" count="415" uniqueCount="247">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</sst>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8" fillId="5" borderId="4" xfId="0" applyNumberFormat="1" applyFont="1" applyFill="1" applyBorder="1" applyAlignment="1" applyProtection="1">
      <alignment horizontal="center" vertical="center"/>
      <protection hidden="1"/>
    </xf>
    <xf numFmtId="176" fontId="8" fillId="5" borderId="4" xfId="1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Protection="1">
      <alignment vertical="center"/>
      <protection hidden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77" t="s">
        <v>66</v>
      </c>
      <c r="C1" s="77"/>
      <c r="D1" s="77"/>
      <c r="E1" s="77"/>
      <c r="F1" s="77"/>
      <c r="G1" s="77"/>
    </row>
    <row r="3" spans="2:7" ht="35.1" customHeight="1" x14ac:dyDescent="0.3">
      <c r="B3" s="80" t="s">
        <v>0</v>
      </c>
      <c r="C3" s="81"/>
      <c r="D3" s="27" t="s">
        <v>1</v>
      </c>
      <c r="E3" s="27" t="s">
        <v>2</v>
      </c>
      <c r="F3" s="27" t="s">
        <v>3</v>
      </c>
      <c r="G3" s="89" t="s">
        <v>5</v>
      </c>
    </row>
    <row r="4" spans="2:7" ht="35.1" customHeight="1" x14ac:dyDescent="0.3">
      <c r="B4" s="78" t="s">
        <v>17</v>
      </c>
      <c r="C4" s="79"/>
      <c r="D4" s="50">
        <v>15100000</v>
      </c>
      <c r="E4" s="50">
        <v>6700000</v>
      </c>
      <c r="F4" s="50">
        <v>10000000</v>
      </c>
      <c r="G4" s="90"/>
    </row>
    <row r="5" spans="2:7" ht="35.1" customHeight="1" x14ac:dyDescent="0.3">
      <c r="B5" s="86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87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87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87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87"/>
      <c r="C9" s="103">
        <v>5</v>
      </c>
      <c r="D9" s="104">
        <f ca="1">SUMIF(기관운영업무추진비!$M$5:$M$127,$C9,기관운영업무추진비!$C$5:$C$107)</f>
        <v>470000</v>
      </c>
      <c r="E9" s="104">
        <f>SUMIF(시책추진업무추진비!$J$5:$J$111,$C9,시책추진업무추진비!$C$5:$C$111)</f>
        <v>163000</v>
      </c>
      <c r="F9" s="104">
        <f>SUMIF(정원가산업무추진비!$L$5:$L$111,$C9,정원가산업무추진비!$C$5:$C$111)</f>
        <v>1050000</v>
      </c>
      <c r="G9" s="105"/>
    </row>
    <row r="10" spans="2:7" ht="35.1" customHeight="1" x14ac:dyDescent="0.3">
      <c r="B10" s="87"/>
      <c r="C10" s="51">
        <v>6</v>
      </c>
      <c r="D10" s="52">
        <f ca="1">SUMIF(기관운영업무추진비!$M$5:$M$127,$C10,기관운영업무추진비!$C$5:$C$107)</f>
        <v>50000</v>
      </c>
      <c r="E10" s="52">
        <f>SUMIF(시책추진업무추진비!$J$5:$J$111,$C10,시책추진업무추진비!$C$5:$C$111)</f>
        <v>0</v>
      </c>
      <c r="F10" s="52">
        <f>SUMIF(정원가산업무추진비!$L$5:$L$111,$C10,정원가산업무추진비!$C$5:$C$111)</f>
        <v>0</v>
      </c>
      <c r="G10" s="53"/>
    </row>
    <row r="11" spans="2:7" ht="35.1" customHeight="1" x14ac:dyDescent="0.3">
      <c r="B11" s="87"/>
      <c r="C11" s="51">
        <v>7</v>
      </c>
      <c r="D11" s="52">
        <f ca="1">SUMIF(기관운영업무추진비!$M$5:$M$127,$C11,기관운영업무추진비!$C$5:$C$107)</f>
        <v>0</v>
      </c>
      <c r="E11" s="52">
        <f>SUMIF(시책추진업무추진비!$J$5:$J$111,$C11,시책추진업무추진비!$C$5:$C$111)</f>
        <v>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87"/>
      <c r="C12" s="51">
        <v>8</v>
      </c>
      <c r="D12" s="52">
        <f>SUMIF(기관운영업무추진비!$M$5:$M$107,$C12,기관운영업무추진비!$C$5:$C$107)</f>
        <v>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87"/>
      <c r="C13" s="51">
        <v>9</v>
      </c>
      <c r="D13" s="52">
        <f>SUMIF(기관운영업무추진비!$M$5:$M$107,$C13,기관운영업무추진비!$C$5:$C$107)</f>
        <v>0</v>
      </c>
      <c r="E13" s="52">
        <f>SUMIF(시책추진업무추진비!$J$5:$J$111,$C13,시책추진업무추진비!$C$5:$C$111)</f>
        <v>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87"/>
      <c r="C14" s="51">
        <v>10</v>
      </c>
      <c r="D14" s="52">
        <f>SUMIF(기관운영업무추진비!$M$5:$M$107,$C14,기관운영업무추진비!$C$5:$C$107)</f>
        <v>0</v>
      </c>
      <c r="E14" s="52">
        <f>SUMIF(시책추진업무추진비!$J$5:$J$111,$C14,시책추진업무추진비!$C$5:$C$111)</f>
        <v>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87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88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2" t="s">
        <v>4</v>
      </c>
      <c r="C17" s="83"/>
      <c r="D17" s="56">
        <f ca="1">SUM(D5:D16)</f>
        <v>5746830</v>
      </c>
      <c r="E17" s="56">
        <f t="shared" ref="E17" si="0">SUM(E5:E16)</f>
        <v>2455570</v>
      </c>
      <c r="F17" s="56">
        <f>SUM(F5:F16)</f>
        <v>4467410</v>
      </c>
      <c r="G17" s="57"/>
    </row>
    <row r="18" spans="2:7" ht="35.1" hidden="1" customHeight="1" x14ac:dyDescent="0.3">
      <c r="B18" s="95" t="s">
        <v>38</v>
      </c>
      <c r="C18" s="96"/>
      <c r="D18" s="58">
        <f ca="1">D4-D17</f>
        <v>9353170</v>
      </c>
      <c r="E18" s="58">
        <f t="shared" ref="E18:F18" si="1">E4-E17</f>
        <v>4244430</v>
      </c>
      <c r="F18" s="58">
        <f t="shared" si="1"/>
        <v>5532590</v>
      </c>
      <c r="G18" s="59"/>
    </row>
    <row r="19" spans="2:7" ht="35.1" hidden="1" customHeight="1" x14ac:dyDescent="0.3">
      <c r="B19" s="93" t="s">
        <v>19</v>
      </c>
      <c r="C19" s="94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1" t="s">
        <v>15</v>
      </c>
      <c r="C20" s="92"/>
      <c r="D20" s="28">
        <f ca="1">D19-D17</f>
        <v>4378170</v>
      </c>
      <c r="E20" s="28">
        <f>E19-E17</f>
        <v>2569430</v>
      </c>
      <c r="F20" s="28">
        <f>F19-F17</f>
        <v>2515590</v>
      </c>
      <c r="G20" s="29" t="s">
        <v>16</v>
      </c>
    </row>
    <row r="21" spans="2:7" ht="35.1" customHeight="1" x14ac:dyDescent="0.3">
      <c r="B21" s="84" t="s">
        <v>14</v>
      </c>
      <c r="C21" s="85"/>
      <c r="D21" s="55">
        <f ca="1">D4-D17</f>
        <v>9353170</v>
      </c>
      <c r="E21" s="55">
        <f>E4-E17</f>
        <v>4244430</v>
      </c>
      <c r="F21" s="55">
        <f>F4-F17</f>
        <v>5532590</v>
      </c>
      <c r="G21" s="61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activeCell="E21" sqref="E2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99" t="s">
        <v>11</v>
      </c>
      <c r="B1" s="99"/>
      <c r="C1" s="99"/>
      <c r="D1" s="99"/>
      <c r="E1" s="99"/>
      <c r="F1" s="99"/>
      <c r="G1" s="99"/>
      <c r="H1" s="99"/>
    </row>
    <row r="3" spans="1:13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3" s="63" customFormat="1" ht="20.100000000000001" hidden="1" customHeight="1" x14ac:dyDescent="0.3">
      <c r="A4" s="97" t="s">
        <v>75</v>
      </c>
      <c r="B4" s="98"/>
      <c r="C4" s="70">
        <f>SUM(C5:C100)</f>
        <v>5746830</v>
      </c>
      <c r="D4" s="71" t="str">
        <f>COUNTA(D5:D151)&amp;"건"</f>
        <v>51건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56</v>
      </c>
      <c r="E5" s="31" t="s">
        <v>37</v>
      </c>
      <c r="F5" s="31" t="s">
        <v>20</v>
      </c>
      <c r="G5" s="13" t="s">
        <v>58</v>
      </c>
      <c r="H5" s="13" t="s">
        <v>57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53</v>
      </c>
      <c r="E6" s="31" t="s">
        <v>39</v>
      </c>
      <c r="F6" s="5" t="s">
        <v>20</v>
      </c>
      <c r="G6" s="13" t="s">
        <v>52</v>
      </c>
      <c r="H6" s="13" t="s">
        <v>36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98</v>
      </c>
      <c r="E7" s="5" t="s">
        <v>97</v>
      </c>
      <c r="F7" s="5" t="s">
        <v>93</v>
      </c>
      <c r="G7" s="13" t="s">
        <v>96</v>
      </c>
      <c r="H7" s="13" t="s">
        <v>36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55</v>
      </c>
      <c r="E8" s="31" t="s">
        <v>54</v>
      </c>
      <c r="F8" s="31" t="s">
        <v>35</v>
      </c>
      <c r="G8" s="13" t="s">
        <v>51</v>
      </c>
      <c r="H8" s="13" t="s">
        <v>36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59</v>
      </c>
      <c r="E9" s="31" t="s">
        <v>61</v>
      </c>
      <c r="F9" s="5" t="s">
        <v>63</v>
      </c>
      <c r="G9" s="13" t="s">
        <v>64</v>
      </c>
      <c r="H9" s="13" t="s">
        <v>57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59</v>
      </c>
      <c r="E10" s="31" t="s">
        <v>61</v>
      </c>
      <c r="F10" s="5" t="s">
        <v>63</v>
      </c>
      <c r="G10" s="13" t="s">
        <v>65</v>
      </c>
      <c r="H10" s="13" t="s">
        <v>57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60</v>
      </c>
      <c r="E11" s="5" t="s">
        <v>62</v>
      </c>
      <c r="F11" s="5" t="s">
        <v>20</v>
      </c>
      <c r="G11" s="13" t="s">
        <v>74</v>
      </c>
      <c r="H11" s="13" t="s">
        <v>36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101</v>
      </c>
      <c r="E12" s="31" t="s">
        <v>100</v>
      </c>
      <c r="F12" s="31" t="s">
        <v>94</v>
      </c>
      <c r="G12" s="13" t="s">
        <v>99</v>
      </c>
      <c r="H12" s="13" t="s">
        <v>36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103</v>
      </c>
      <c r="E13" s="5" t="s">
        <v>97</v>
      </c>
      <c r="F13" s="31" t="s">
        <v>93</v>
      </c>
      <c r="G13" s="13" t="s">
        <v>102</v>
      </c>
      <c r="H13" s="13" t="s">
        <v>36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104</v>
      </c>
      <c r="E14" s="31" t="s">
        <v>105</v>
      </c>
      <c r="F14" s="31" t="s">
        <v>94</v>
      </c>
      <c r="G14" s="13" t="s">
        <v>106</v>
      </c>
      <c r="H14" s="13" t="s">
        <v>36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109</v>
      </c>
      <c r="E15" s="5" t="s">
        <v>108</v>
      </c>
      <c r="F15" s="31" t="s">
        <v>95</v>
      </c>
      <c r="G15" s="13" t="s">
        <v>107</v>
      </c>
      <c r="H15" s="13" t="s">
        <v>36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56</v>
      </c>
      <c r="E16" s="31" t="s">
        <v>37</v>
      </c>
      <c r="F16" s="5" t="s">
        <v>20</v>
      </c>
      <c r="G16" s="13" t="s">
        <v>77</v>
      </c>
      <c r="H16" s="13" t="s">
        <v>57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111</v>
      </c>
      <c r="E17" s="31" t="s">
        <v>112</v>
      </c>
      <c r="F17" s="31" t="s">
        <v>28</v>
      </c>
      <c r="G17" s="13" t="s">
        <v>110</v>
      </c>
      <c r="H17" s="13" t="s">
        <v>36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113</v>
      </c>
      <c r="E18" s="5" t="s">
        <v>114</v>
      </c>
      <c r="F18" s="31" t="s">
        <v>28</v>
      </c>
      <c r="G18" s="2" t="s">
        <v>115</v>
      </c>
      <c r="H18" s="13" t="s">
        <v>116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128</v>
      </c>
      <c r="E19" s="5" t="s">
        <v>54</v>
      </c>
      <c r="F19" s="2" t="s">
        <v>20</v>
      </c>
      <c r="G19" s="2" t="s">
        <v>129</v>
      </c>
      <c r="H19" s="2" t="s">
        <v>118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120</v>
      </c>
      <c r="E20" s="5" t="s">
        <v>119</v>
      </c>
      <c r="F20" s="2" t="s">
        <v>25</v>
      </c>
      <c r="G20" s="2" t="s">
        <v>117</v>
      </c>
      <c r="H20" s="2" t="s">
        <v>36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130</v>
      </c>
      <c r="E21" s="5" t="s">
        <v>131</v>
      </c>
      <c r="F21" s="2" t="s">
        <v>123</v>
      </c>
      <c r="G21" s="13" t="s">
        <v>132</v>
      </c>
      <c r="H21" s="13" t="s">
        <v>57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138</v>
      </c>
      <c r="E22" s="2" t="s">
        <v>139</v>
      </c>
      <c r="F22" s="5" t="s">
        <v>140</v>
      </c>
      <c r="G22" s="2" t="s">
        <v>141</v>
      </c>
      <c r="H22" s="2" t="s">
        <v>137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159</v>
      </c>
      <c r="E23" s="31" t="s">
        <v>158</v>
      </c>
      <c r="F23" s="2" t="s">
        <v>155</v>
      </c>
      <c r="G23" s="5" t="s">
        <v>156</v>
      </c>
      <c r="H23" s="5" t="s">
        <v>157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56</v>
      </c>
      <c r="E24" s="31" t="s">
        <v>37</v>
      </c>
      <c r="F24" s="5" t="s">
        <v>140</v>
      </c>
      <c r="G24" s="13" t="s">
        <v>144</v>
      </c>
      <c r="H24" s="2" t="s">
        <v>142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56</v>
      </c>
      <c r="E25" s="31" t="s">
        <v>37</v>
      </c>
      <c r="F25" s="5" t="s">
        <v>140</v>
      </c>
      <c r="G25" s="13" t="s">
        <v>151</v>
      </c>
      <c r="H25" s="2" t="s">
        <v>143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56</v>
      </c>
      <c r="E26" s="31" t="s">
        <v>37</v>
      </c>
      <c r="F26" s="5" t="s">
        <v>140</v>
      </c>
      <c r="G26" s="13" t="s">
        <v>145</v>
      </c>
      <c r="H26" s="2" t="s">
        <v>143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56</v>
      </c>
      <c r="E27" s="31" t="s">
        <v>37</v>
      </c>
      <c r="F27" s="5" t="s">
        <v>140</v>
      </c>
      <c r="G27" s="13" t="s">
        <v>146</v>
      </c>
      <c r="H27" s="2" t="s">
        <v>143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56</v>
      </c>
      <c r="E28" s="31" t="s">
        <v>37</v>
      </c>
      <c r="F28" s="5" t="s">
        <v>140</v>
      </c>
      <c r="G28" s="13" t="s">
        <v>148</v>
      </c>
      <c r="H28" s="2" t="s">
        <v>143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56</v>
      </c>
      <c r="E29" s="31" t="s">
        <v>37</v>
      </c>
      <c r="F29" s="5" t="s">
        <v>140</v>
      </c>
      <c r="G29" s="13" t="s">
        <v>147</v>
      </c>
      <c r="H29" s="2" t="s">
        <v>143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56</v>
      </c>
      <c r="E30" s="31" t="s">
        <v>37</v>
      </c>
      <c r="F30" s="5" t="s">
        <v>140</v>
      </c>
      <c r="G30" s="13" t="s">
        <v>149</v>
      </c>
      <c r="H30" s="2" t="s">
        <v>143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56</v>
      </c>
      <c r="E31" s="31" t="s">
        <v>37</v>
      </c>
      <c r="F31" s="5" t="s">
        <v>140</v>
      </c>
      <c r="G31" s="13" t="s">
        <v>150</v>
      </c>
      <c r="H31" s="2" t="s">
        <v>143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56</v>
      </c>
      <c r="E32" s="31" t="s">
        <v>37</v>
      </c>
      <c r="F32" s="5" t="s">
        <v>140</v>
      </c>
      <c r="G32" s="13" t="s">
        <v>152</v>
      </c>
      <c r="H32" s="2" t="s">
        <v>143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56</v>
      </c>
      <c r="E33" s="31" t="s">
        <v>37</v>
      </c>
      <c r="F33" s="5" t="s">
        <v>140</v>
      </c>
      <c r="G33" s="13" t="s">
        <v>153</v>
      </c>
      <c r="H33" s="2" t="s">
        <v>143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160</v>
      </c>
      <c r="E34" s="2" t="s">
        <v>161</v>
      </c>
      <c r="F34" s="31" t="s">
        <v>23</v>
      </c>
      <c r="G34" s="5" t="s">
        <v>163</v>
      </c>
      <c r="H34" s="5" t="s">
        <v>162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164</v>
      </c>
      <c r="E35" s="2" t="s">
        <v>165</v>
      </c>
      <c r="F35" s="5" t="s">
        <v>166</v>
      </c>
      <c r="G35" s="5" t="s">
        <v>167</v>
      </c>
      <c r="H35" s="5" t="s">
        <v>168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201</v>
      </c>
      <c r="E36" s="2" t="s">
        <v>204</v>
      </c>
      <c r="F36" s="2" t="s">
        <v>200</v>
      </c>
      <c r="G36" s="2" t="s">
        <v>207</v>
      </c>
      <c r="H36" s="2" t="s">
        <v>36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174</v>
      </c>
      <c r="E37" s="31" t="s">
        <v>37</v>
      </c>
      <c r="F37" s="5" t="s">
        <v>20</v>
      </c>
      <c r="G37" s="13" t="s">
        <v>175</v>
      </c>
      <c r="H37" s="2" t="s">
        <v>143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169</v>
      </c>
      <c r="E38" s="2" t="s">
        <v>170</v>
      </c>
      <c r="F38" s="31" t="s">
        <v>171</v>
      </c>
      <c r="G38" s="2" t="s">
        <v>172</v>
      </c>
      <c r="H38" s="2" t="s">
        <v>173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182</v>
      </c>
      <c r="E39" s="2" t="s">
        <v>183</v>
      </c>
      <c r="F39" s="2" t="s">
        <v>181</v>
      </c>
      <c r="G39" s="2" t="s">
        <v>194</v>
      </c>
      <c r="H39" s="2" t="s">
        <v>173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184</v>
      </c>
      <c r="E40" s="2" t="s">
        <v>183</v>
      </c>
      <c r="F40" s="2" t="s">
        <v>181</v>
      </c>
      <c r="G40" s="2" t="s">
        <v>185</v>
      </c>
      <c r="H40" s="2" t="s">
        <v>173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191</v>
      </c>
      <c r="E41" s="2" t="s">
        <v>190</v>
      </c>
      <c r="F41" s="31" t="s">
        <v>189</v>
      </c>
      <c r="G41" s="2" t="s">
        <v>192</v>
      </c>
      <c r="H41" s="2" t="s">
        <v>193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182</v>
      </c>
      <c r="E42" s="2" t="s">
        <v>196</v>
      </c>
      <c r="F42" s="31" t="s">
        <v>197</v>
      </c>
      <c r="G42" s="2" t="s">
        <v>195</v>
      </c>
      <c r="H42" s="2" t="s">
        <v>199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198</v>
      </c>
      <c r="E43" s="2" t="s">
        <v>196</v>
      </c>
      <c r="F43" s="31" t="s">
        <v>197</v>
      </c>
      <c r="G43" s="2" t="s">
        <v>195</v>
      </c>
      <c r="H43" s="2" t="s">
        <v>199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203</v>
      </c>
      <c r="E44" s="2" t="s">
        <v>206</v>
      </c>
      <c r="F44" s="2" t="s">
        <v>200</v>
      </c>
      <c r="G44" s="2" t="s">
        <v>209</v>
      </c>
      <c r="H44" s="2" t="s">
        <v>199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56</v>
      </c>
      <c r="E45" s="31" t="s">
        <v>37</v>
      </c>
      <c r="F45" s="2" t="s">
        <v>20</v>
      </c>
      <c r="G45" s="13" t="s">
        <v>186</v>
      </c>
      <c r="H45" s="2" t="s">
        <v>143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56</v>
      </c>
      <c r="E46" s="31" t="s">
        <v>37</v>
      </c>
      <c r="F46" s="2" t="s">
        <v>20</v>
      </c>
      <c r="G46" s="13" t="s">
        <v>187</v>
      </c>
      <c r="H46" s="2" t="s">
        <v>143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202</v>
      </c>
      <c r="E47" s="2" t="s">
        <v>205</v>
      </c>
      <c r="F47" s="2" t="s">
        <v>200</v>
      </c>
      <c r="G47" s="2" t="s">
        <v>208</v>
      </c>
      <c r="H47" s="2" t="s">
        <v>199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221</v>
      </c>
      <c r="E48" s="2" t="s">
        <v>222</v>
      </c>
      <c r="F48" s="2" t="s">
        <v>218</v>
      </c>
      <c r="G48" s="2" t="s">
        <v>223</v>
      </c>
      <c r="H48" s="2" t="s">
        <v>224</v>
      </c>
      <c r="M48" s="1">
        <f t="shared" si="1"/>
        <v>4</v>
      </c>
    </row>
    <row r="49" spans="1:13" ht="20.100000000000001" customHeight="1" x14ac:dyDescent="0.3">
      <c r="A49" s="2">
        <v>43</v>
      </c>
      <c r="B49" s="3">
        <v>45048</v>
      </c>
      <c r="C49" s="4">
        <v>50000</v>
      </c>
      <c r="D49" s="5" t="s">
        <v>56</v>
      </c>
      <c r="E49" s="31" t="s">
        <v>37</v>
      </c>
      <c r="F49" s="2" t="s">
        <v>20</v>
      </c>
      <c r="G49" s="13" t="s">
        <v>188</v>
      </c>
      <c r="H49" s="2" t="s">
        <v>143</v>
      </c>
      <c r="M49" s="1">
        <f t="shared" si="1"/>
        <v>5</v>
      </c>
    </row>
    <row r="50" spans="1:13" ht="20.100000000000001" customHeight="1" x14ac:dyDescent="0.3">
      <c r="A50" s="2">
        <v>53</v>
      </c>
      <c r="B50" s="3">
        <v>45054</v>
      </c>
      <c r="C50" s="4">
        <v>50000</v>
      </c>
      <c r="D50" s="5" t="s">
        <v>216</v>
      </c>
      <c r="E50" s="2" t="s">
        <v>217</v>
      </c>
      <c r="F50" s="2" t="s">
        <v>218</v>
      </c>
      <c r="G50" s="76" t="s">
        <v>219</v>
      </c>
      <c r="H50" s="2" t="s">
        <v>220</v>
      </c>
      <c r="M50" s="1">
        <f t="shared" ref="M50:M78" si="2">MONTH(B50)</f>
        <v>5</v>
      </c>
    </row>
    <row r="51" spans="1:13" ht="20.100000000000001" customHeight="1" x14ac:dyDescent="0.3">
      <c r="A51" s="2">
        <v>54</v>
      </c>
      <c r="B51" s="3">
        <v>45048</v>
      </c>
      <c r="C51" s="4">
        <v>120000</v>
      </c>
      <c r="D51" s="46" t="s">
        <v>232</v>
      </c>
      <c r="E51" s="2" t="s">
        <v>231</v>
      </c>
      <c r="F51" s="31" t="s">
        <v>21</v>
      </c>
      <c r="G51" s="2" t="s">
        <v>230</v>
      </c>
      <c r="H51" s="2" t="s">
        <v>36</v>
      </c>
      <c r="M51" s="1">
        <f t="shared" si="2"/>
        <v>5</v>
      </c>
    </row>
    <row r="52" spans="1:13" ht="20.100000000000001" customHeight="1" x14ac:dyDescent="0.3">
      <c r="A52" s="2">
        <v>45</v>
      </c>
      <c r="B52" s="3">
        <v>45048</v>
      </c>
      <c r="C52" s="4">
        <v>100000</v>
      </c>
      <c r="D52" s="31" t="s">
        <v>238</v>
      </c>
      <c r="E52" s="2" t="s">
        <v>239</v>
      </c>
      <c r="F52" s="2" t="s">
        <v>26</v>
      </c>
      <c r="G52" s="2" t="s">
        <v>240</v>
      </c>
      <c r="H52" s="2" t="s">
        <v>241</v>
      </c>
      <c r="M52" s="1">
        <f t="shared" si="2"/>
        <v>5</v>
      </c>
    </row>
    <row r="53" spans="1:13" ht="20.100000000000001" customHeight="1" x14ac:dyDescent="0.3">
      <c r="A53" s="2">
        <v>46</v>
      </c>
      <c r="B53" s="3">
        <v>45069</v>
      </c>
      <c r="C53" s="4">
        <v>50000</v>
      </c>
      <c r="D53" s="5" t="s">
        <v>56</v>
      </c>
      <c r="E53" s="31" t="s">
        <v>37</v>
      </c>
      <c r="F53" s="2" t="s">
        <v>20</v>
      </c>
      <c r="G53" s="13" t="s">
        <v>242</v>
      </c>
      <c r="H53" s="2" t="s">
        <v>143</v>
      </c>
      <c r="M53" s="1">
        <f t="shared" si="2"/>
        <v>5</v>
      </c>
    </row>
    <row r="54" spans="1:13" ht="20.100000000000001" customHeight="1" x14ac:dyDescent="0.3">
      <c r="A54" s="2">
        <v>47</v>
      </c>
      <c r="B54" s="3">
        <v>45077</v>
      </c>
      <c r="C54" s="4">
        <v>100000</v>
      </c>
      <c r="D54" s="5" t="s">
        <v>245</v>
      </c>
      <c r="E54" s="2" t="s">
        <v>244</v>
      </c>
      <c r="F54" s="2" t="s">
        <v>26</v>
      </c>
      <c r="G54" s="2" t="s">
        <v>243</v>
      </c>
      <c r="H54" s="2" t="s">
        <v>36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45084</v>
      </c>
      <c r="C55" s="4">
        <v>50000</v>
      </c>
      <c r="D55" s="5" t="s">
        <v>56</v>
      </c>
      <c r="E55" s="31" t="s">
        <v>37</v>
      </c>
      <c r="F55" s="2" t="s">
        <v>20</v>
      </c>
      <c r="G55" s="13" t="s">
        <v>246</v>
      </c>
      <c r="H55" s="2" t="s">
        <v>143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/>
      <c r="C56" s="4"/>
      <c r="D56" s="31"/>
      <c r="E56" s="2"/>
      <c r="F56" s="2"/>
      <c r="G56" s="2"/>
      <c r="H56" s="2"/>
      <c r="M56" s="1">
        <f t="shared" si="2"/>
        <v>1</v>
      </c>
    </row>
    <row r="57" spans="1:13" ht="20.100000000000001" hidden="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hidden="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hidden="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hidden="1" customHeight="1" x14ac:dyDescent="0.3">
      <c r="A60" s="2">
        <v>57</v>
      </c>
      <c r="B60" s="3"/>
      <c r="C60" s="4"/>
      <c r="D60" s="5"/>
      <c r="E60" s="2"/>
      <c r="F60" s="2"/>
      <c r="G60" s="2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4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4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4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4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4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4"/>
      <c r="D71" s="5"/>
      <c r="E71" s="2"/>
      <c r="F71" s="2"/>
      <c r="G71" s="2"/>
      <c r="H71" s="2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2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03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4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4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4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4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4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4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5" dateTimeGrouping="month"/>
      </filters>
    </filterColumn>
    <sortState ref="A47:G68">
      <sortCondition ref="B3:B68"/>
    </sortState>
  </autoFilter>
  <sortState ref="B5:H50">
    <sortCondition ref="B5:B50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D22" sqref="D22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2" width="9" style="1"/>
    <col min="13" max="13" width="10.875" style="1" bestFit="1" customWidth="1"/>
    <col min="14" max="16384" width="9" style="1"/>
  </cols>
  <sheetData>
    <row r="1" spans="1:10" s="12" customFormat="1" ht="29.25" customHeight="1" x14ac:dyDescent="0.3">
      <c r="A1" s="99" t="s">
        <v>12</v>
      </c>
      <c r="B1" s="99"/>
      <c r="C1" s="99"/>
      <c r="D1" s="99"/>
      <c r="E1" s="99"/>
      <c r="F1" s="99"/>
      <c r="G1" s="99"/>
      <c r="H1" s="99"/>
    </row>
    <row r="3" spans="1:10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0" s="63" customFormat="1" ht="20.100000000000001" hidden="1" customHeight="1" x14ac:dyDescent="0.3">
      <c r="A4" s="97" t="s">
        <v>75</v>
      </c>
      <c r="B4" s="98"/>
      <c r="C4" s="70">
        <f>SUM(C5:C334)</f>
        <v>2455570</v>
      </c>
      <c r="D4" s="71" t="str">
        <f>COUNTA(D5:D151)&amp;"건"</f>
        <v>17건</v>
      </c>
      <c r="E4" s="72"/>
      <c r="F4" s="72"/>
      <c r="G4" s="72"/>
      <c r="H4" s="62"/>
    </row>
    <row r="5" spans="1:10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47</v>
      </c>
      <c r="E5" s="5" t="s">
        <v>50</v>
      </c>
      <c r="F5" s="13" t="s">
        <v>46</v>
      </c>
      <c r="G5" s="5" t="s">
        <v>42</v>
      </c>
      <c r="H5" s="2" t="s">
        <v>36</v>
      </c>
      <c r="J5" s="1">
        <f t="shared" ref="J5:J58" si="0">MONTH(B5)</f>
        <v>1</v>
      </c>
    </row>
    <row r="6" spans="1:10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44</v>
      </c>
      <c r="E6" s="5" t="s">
        <v>45</v>
      </c>
      <c r="F6" s="2" t="s">
        <v>46</v>
      </c>
      <c r="G6" s="5" t="s">
        <v>43</v>
      </c>
      <c r="H6" s="2" t="s">
        <v>36</v>
      </c>
      <c r="J6" s="1">
        <f t="shared" si="0"/>
        <v>1</v>
      </c>
    </row>
    <row r="7" spans="1:10" ht="20.100000000000001" hidden="1" customHeight="1" x14ac:dyDescent="0.3">
      <c r="A7" s="2">
        <v>3</v>
      </c>
      <c r="B7" s="3">
        <v>44943</v>
      </c>
      <c r="C7" s="4">
        <v>98570</v>
      </c>
      <c r="D7" s="2" t="s">
        <v>84</v>
      </c>
      <c r="E7" s="5" t="s">
        <v>85</v>
      </c>
      <c r="F7" s="2" t="s">
        <v>68</v>
      </c>
      <c r="G7" s="5" t="s">
        <v>72</v>
      </c>
      <c r="H7" s="2" t="s">
        <v>36</v>
      </c>
      <c r="J7" s="1">
        <f t="shared" si="0"/>
        <v>1</v>
      </c>
    </row>
    <row r="8" spans="1:10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47</v>
      </c>
      <c r="E8" s="5" t="s">
        <v>48</v>
      </c>
      <c r="F8" s="2" t="s">
        <v>46</v>
      </c>
      <c r="G8" s="5" t="s">
        <v>40</v>
      </c>
      <c r="H8" s="2" t="s">
        <v>36</v>
      </c>
      <c r="J8" s="1">
        <f t="shared" si="0"/>
        <v>1</v>
      </c>
    </row>
    <row r="9" spans="1:10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47</v>
      </c>
      <c r="E9" s="5" t="s">
        <v>49</v>
      </c>
      <c r="F9" s="2" t="s">
        <v>46</v>
      </c>
      <c r="G9" s="5" t="s">
        <v>41</v>
      </c>
      <c r="H9" s="2" t="s">
        <v>36</v>
      </c>
      <c r="J9" s="1">
        <f t="shared" si="0"/>
        <v>1</v>
      </c>
    </row>
    <row r="10" spans="1:10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87</v>
      </c>
      <c r="E10" s="5" t="s">
        <v>88</v>
      </c>
      <c r="F10" s="2" t="s">
        <v>68</v>
      </c>
      <c r="G10" s="5" t="s">
        <v>86</v>
      </c>
      <c r="H10" s="2" t="s">
        <v>36</v>
      </c>
      <c r="J10" s="1">
        <f t="shared" si="0"/>
        <v>2</v>
      </c>
    </row>
    <row r="11" spans="1:10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47</v>
      </c>
      <c r="E11" s="5" t="s">
        <v>67</v>
      </c>
      <c r="F11" s="2" t="s">
        <v>68</v>
      </c>
      <c r="G11" s="5" t="s">
        <v>73</v>
      </c>
      <c r="H11" s="2" t="s">
        <v>36</v>
      </c>
      <c r="J11" s="1">
        <f t="shared" si="0"/>
        <v>2</v>
      </c>
    </row>
    <row r="12" spans="1:10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79</v>
      </c>
      <c r="E12" s="5" t="s">
        <v>78</v>
      </c>
      <c r="F12" s="2" t="s">
        <v>68</v>
      </c>
      <c r="G12" s="5" t="s">
        <v>70</v>
      </c>
      <c r="H12" s="2" t="s">
        <v>36</v>
      </c>
      <c r="J12" s="1">
        <f t="shared" si="0"/>
        <v>2</v>
      </c>
    </row>
    <row r="13" spans="1:10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82</v>
      </c>
      <c r="E13" s="5" t="s">
        <v>83</v>
      </c>
      <c r="F13" s="2" t="s">
        <v>68</v>
      </c>
      <c r="G13" s="5" t="s">
        <v>71</v>
      </c>
      <c r="H13" s="2" t="s">
        <v>36</v>
      </c>
      <c r="J13" s="1">
        <f t="shared" si="0"/>
        <v>2</v>
      </c>
    </row>
    <row r="14" spans="1:10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80</v>
      </c>
      <c r="E14" s="5" t="s">
        <v>81</v>
      </c>
      <c r="F14" s="2" t="s">
        <v>68</v>
      </c>
      <c r="G14" s="5" t="s">
        <v>69</v>
      </c>
      <c r="H14" s="2" t="s">
        <v>36</v>
      </c>
      <c r="J14" s="1">
        <f t="shared" si="0"/>
        <v>2</v>
      </c>
    </row>
    <row r="15" spans="1:10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121</v>
      </c>
      <c r="E15" s="5" t="s">
        <v>122</v>
      </c>
      <c r="F15" s="2" t="s">
        <v>123</v>
      </c>
      <c r="G15" s="5" t="s">
        <v>124</v>
      </c>
      <c r="H15" s="2" t="s">
        <v>36</v>
      </c>
      <c r="J15" s="1">
        <f t="shared" si="0"/>
        <v>2</v>
      </c>
    </row>
    <row r="16" spans="1:10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126</v>
      </c>
      <c r="E16" s="5" t="s">
        <v>127</v>
      </c>
      <c r="F16" s="2" t="s">
        <v>123</v>
      </c>
      <c r="G16" s="5" t="s">
        <v>125</v>
      </c>
      <c r="H16" s="2" t="s">
        <v>36</v>
      </c>
      <c r="J16" s="1">
        <f t="shared" si="0"/>
        <v>3</v>
      </c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47</v>
      </c>
      <c r="E17" s="5" t="s">
        <v>154</v>
      </c>
      <c r="F17" s="2" t="s">
        <v>133</v>
      </c>
      <c r="G17" s="5" t="s">
        <v>134</v>
      </c>
      <c r="H17" s="2" t="s">
        <v>135</v>
      </c>
      <c r="J17" s="1">
        <f t="shared" si="0"/>
        <v>3</v>
      </c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213</v>
      </c>
      <c r="E18" s="5" t="s">
        <v>214</v>
      </c>
      <c r="F18" s="2" t="s">
        <v>197</v>
      </c>
      <c r="G18" s="5" t="s">
        <v>215</v>
      </c>
      <c r="H18" s="2" t="s">
        <v>199</v>
      </c>
      <c r="J18" s="1">
        <f t="shared" si="0"/>
        <v>4</v>
      </c>
      <c r="M18" s="73"/>
      <c r="N18" s="74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47</v>
      </c>
      <c r="E19" s="5" t="s">
        <v>211</v>
      </c>
      <c r="F19" s="2" t="s">
        <v>197</v>
      </c>
      <c r="G19" s="5" t="s">
        <v>212</v>
      </c>
      <c r="H19" s="2" t="s">
        <v>199</v>
      </c>
      <c r="J19" s="1">
        <f t="shared" si="0"/>
        <v>4</v>
      </c>
    </row>
    <row r="20" spans="1:14" ht="20.100000000000001" customHeight="1" x14ac:dyDescent="0.3">
      <c r="A20" s="2">
        <v>16</v>
      </c>
      <c r="B20" s="3">
        <v>45048</v>
      </c>
      <c r="C20" s="4">
        <v>75000</v>
      </c>
      <c r="D20" s="2" t="s">
        <v>226</v>
      </c>
      <c r="E20" s="5" t="s">
        <v>127</v>
      </c>
      <c r="F20" s="2" t="s">
        <v>227</v>
      </c>
      <c r="G20" s="5" t="s">
        <v>228</v>
      </c>
      <c r="H20" s="2" t="s">
        <v>229</v>
      </c>
      <c r="J20" s="1">
        <f t="shared" si="0"/>
        <v>5</v>
      </c>
    </row>
    <row r="21" spans="1:14" ht="20.100000000000001" customHeight="1" x14ac:dyDescent="0.3">
      <c r="A21" s="2">
        <v>17</v>
      </c>
      <c r="B21" s="3">
        <v>45052</v>
      </c>
      <c r="C21" s="4">
        <v>88000</v>
      </c>
      <c r="D21" s="2" t="s">
        <v>237</v>
      </c>
      <c r="E21" s="5" t="s">
        <v>236</v>
      </c>
      <c r="F21" s="2" t="s">
        <v>235</v>
      </c>
      <c r="G21" s="5" t="s">
        <v>233</v>
      </c>
      <c r="H21" s="2" t="s">
        <v>234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/>
      <c r="C22" s="6"/>
      <c r="D22" s="2"/>
      <c r="E22" s="5"/>
      <c r="F22" s="2"/>
      <c r="G22" s="5"/>
      <c r="H22" s="2"/>
      <c r="J22" s="1">
        <f t="shared" si="0"/>
        <v>1</v>
      </c>
    </row>
    <row r="23" spans="1:14" ht="20.100000000000001" hidden="1" customHeight="1" x14ac:dyDescent="0.3">
      <c r="A23" s="2">
        <v>19</v>
      </c>
      <c r="B23" s="3"/>
      <c r="C23" s="6"/>
      <c r="D23" s="2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3"/>
      <c r="C27" s="4"/>
      <c r="D27" s="2"/>
      <c r="E27" s="5"/>
      <c r="F27" s="2"/>
      <c r="G27" s="5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14"/>
      <c r="C28" s="15"/>
      <c r="D28" s="16"/>
      <c r="E28" s="17"/>
      <c r="F28" s="16"/>
      <c r="G28" s="17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16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2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2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2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2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2"/>
      <c r="J35" s="1">
        <f t="shared" si="0"/>
        <v>1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>
        <dateGroupItem year="2023" month="5" dateTimeGrouping="month"/>
      </filters>
    </filterColumn>
  </autoFilter>
  <sortState ref="B5:H19">
    <sortCondition ref="B5:B19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99" t="s">
        <v>13</v>
      </c>
      <c r="B1" s="99"/>
      <c r="C1" s="99"/>
      <c r="D1" s="99"/>
      <c r="E1" s="99"/>
      <c r="F1" s="99"/>
      <c r="G1" s="99"/>
    </row>
    <row r="3" spans="1:12" ht="20.100000000000001" customHeight="1" x14ac:dyDescent="0.3">
      <c r="A3" s="64" t="s">
        <v>10</v>
      </c>
      <c r="B3" s="64" t="s">
        <v>6</v>
      </c>
      <c r="C3" s="64" t="s">
        <v>76</v>
      </c>
      <c r="D3" s="64" t="s">
        <v>7</v>
      </c>
      <c r="E3" s="64" t="s">
        <v>8</v>
      </c>
      <c r="F3" s="64" t="s">
        <v>9</v>
      </c>
      <c r="G3" s="64" t="s">
        <v>34</v>
      </c>
    </row>
    <row r="4" spans="1:12" ht="20.100000000000001" hidden="1" customHeight="1" x14ac:dyDescent="0.3">
      <c r="A4" s="100" t="s">
        <v>75</v>
      </c>
      <c r="B4" s="101"/>
      <c r="C4" s="65">
        <f>SUM(C5:C150)</f>
        <v>4467410</v>
      </c>
      <c r="D4" s="66" t="str">
        <f>COUNTA(D5:D151)&amp;"건"</f>
        <v>5건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89</v>
      </c>
      <c r="E5" s="18" t="s">
        <v>92</v>
      </c>
      <c r="F5" s="5" t="s">
        <v>91</v>
      </c>
      <c r="G5" s="18" t="s">
        <v>90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180</v>
      </c>
      <c r="E6" s="18" t="s">
        <v>177</v>
      </c>
      <c r="F6" s="5" t="s">
        <v>136</v>
      </c>
      <c r="G6" s="18" t="s">
        <v>137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179</v>
      </c>
      <c r="E7" s="18" t="s">
        <v>178</v>
      </c>
      <c r="F7" s="2" t="s">
        <v>176</v>
      </c>
      <c r="G7" s="18" t="s">
        <v>173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210</v>
      </c>
      <c r="E8" s="18" t="s">
        <v>178</v>
      </c>
      <c r="F8" s="2" t="s">
        <v>176</v>
      </c>
      <c r="G8" s="18" t="s">
        <v>199</v>
      </c>
      <c r="L8" s="11">
        <f t="shared" si="0"/>
        <v>4</v>
      </c>
    </row>
    <row r="9" spans="1:12" ht="20.100000000000001" customHeight="1" x14ac:dyDescent="0.3">
      <c r="A9" s="18">
        <v>5</v>
      </c>
      <c r="B9" s="19">
        <v>45047</v>
      </c>
      <c r="C9" s="20">
        <v>1050000</v>
      </c>
      <c r="D9" s="18" t="s">
        <v>89</v>
      </c>
      <c r="E9" s="18" t="s">
        <v>92</v>
      </c>
      <c r="F9" s="5" t="s">
        <v>225</v>
      </c>
      <c r="G9" s="18" t="s">
        <v>36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/>
      <c r="C10" s="20"/>
      <c r="D10" s="18"/>
      <c r="E10" s="18"/>
      <c r="F10" s="5"/>
      <c r="G10" s="18"/>
      <c r="K10" s="75"/>
      <c r="L10" s="11">
        <f t="shared" si="0"/>
        <v>1</v>
      </c>
    </row>
    <row r="11" spans="1:12" ht="20.100000000000001" hidden="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hidden="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3" month="5" dateTimeGrouping="month"/>
      </filters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2" t="s">
        <v>27</v>
      </c>
      <c r="C1" s="102"/>
      <c r="D1" s="102"/>
      <c r="E1" s="102"/>
    </row>
    <row r="2" spans="2:10" ht="24" customHeight="1" x14ac:dyDescent="0.3">
      <c r="B2" s="37"/>
      <c r="C2" s="38" t="s">
        <v>29</v>
      </c>
      <c r="D2" s="39" t="s">
        <v>30</v>
      </c>
      <c r="E2" s="40" t="s">
        <v>31</v>
      </c>
    </row>
    <row r="3" spans="2:10" ht="24" hidden="1" customHeight="1" x14ac:dyDescent="0.3">
      <c r="B3" s="41" t="s">
        <v>20</v>
      </c>
      <c r="C3" s="36">
        <v>6000000</v>
      </c>
      <c r="D3" s="36">
        <f>SUMIF(기관운영업무추진비!$F$5:$F$317,$B3,기관운영업무추진비!$C$5:$C$317)</f>
        <v>3330830</v>
      </c>
      <c r="E3" s="42">
        <f>C3-D3</f>
        <v>2669170</v>
      </c>
    </row>
    <row r="4" spans="2:10" ht="24" customHeight="1" x14ac:dyDescent="0.3">
      <c r="B4" s="41" t="s">
        <v>23</v>
      </c>
      <c r="C4" s="36">
        <v>1300000</v>
      </c>
      <c r="D4" s="36">
        <f>SUMIF(기관운영업무추진비!$F$5:$F$317,$B4,기관운영업무추진비!$C$5:$C$317)</f>
        <v>626000</v>
      </c>
      <c r="E4" s="42">
        <f t="shared" ref="E4:E10" si="0">C4-D4</f>
        <v>674000</v>
      </c>
    </row>
    <row r="5" spans="2:10" ht="24" customHeight="1" x14ac:dyDescent="0.3">
      <c r="B5" s="41" t="s">
        <v>22</v>
      </c>
      <c r="C5" s="36">
        <v>1300000</v>
      </c>
      <c r="D5" s="36">
        <f>SUMIF(기관운영업무추진비!$F$5:$F$317,$B5,기관운영업무추진비!$C$5:$C$317)</f>
        <v>0</v>
      </c>
      <c r="E5" s="42">
        <f t="shared" si="0"/>
        <v>1300000</v>
      </c>
    </row>
    <row r="6" spans="2:10" ht="24" customHeight="1" x14ac:dyDescent="0.3">
      <c r="B6" s="41" t="s">
        <v>25</v>
      </c>
      <c r="C6" s="36">
        <v>1300000</v>
      </c>
      <c r="D6" s="36">
        <f>SUMIF(기관운영업무추진비!$F$5:$F$317,$B6,기관운영업무추진비!$C$5:$C$317)</f>
        <v>200000</v>
      </c>
      <c r="E6" s="42">
        <f t="shared" si="0"/>
        <v>1100000</v>
      </c>
    </row>
    <row r="7" spans="2:10" ht="24" customHeight="1" x14ac:dyDescent="0.3">
      <c r="B7" s="41" t="s">
        <v>24</v>
      </c>
      <c r="C7" s="36">
        <v>1300000</v>
      </c>
      <c r="D7" s="36">
        <f>SUMIF(기관운영업무추진비!$F$5:$F$317,$B7,기관운영업무추진비!$C$5:$C$317)</f>
        <v>450000</v>
      </c>
      <c r="E7" s="42">
        <f t="shared" si="0"/>
        <v>850000</v>
      </c>
      <c r="J7" s="48"/>
    </row>
    <row r="8" spans="2:10" ht="24" customHeight="1" x14ac:dyDescent="0.3">
      <c r="B8" s="41" t="s">
        <v>28</v>
      </c>
      <c r="C8" s="36">
        <v>1300000</v>
      </c>
      <c r="D8" s="36">
        <f>SUMIF(기관운영업무추진비!$F$5:$F$317,$B8,기관운영업무추진비!$C$5:$C$317)</f>
        <v>300000</v>
      </c>
      <c r="E8" s="42">
        <f t="shared" si="0"/>
        <v>1000000</v>
      </c>
    </row>
    <row r="9" spans="2:10" ht="24" customHeight="1" x14ac:dyDescent="0.3">
      <c r="B9" s="41" t="s">
        <v>26</v>
      </c>
      <c r="C9" s="36">
        <v>1300000</v>
      </c>
      <c r="D9" s="36">
        <f>SUMIF(기관운영업무추진비!$F$5:$F$317,$B9,기관운영업무추진비!$C$5:$C$317)</f>
        <v>500000</v>
      </c>
      <c r="E9" s="42">
        <f t="shared" si="0"/>
        <v>800000</v>
      </c>
      <c r="I9" s="48"/>
    </row>
    <row r="10" spans="2:10" ht="24" customHeight="1" x14ac:dyDescent="0.3">
      <c r="B10" s="43" t="s">
        <v>21</v>
      </c>
      <c r="C10" s="44">
        <v>1300000</v>
      </c>
      <c r="D10" s="44">
        <f>SUMIF(기관운영업무추진비!$F$5:$F$317,$B10,기관운영업무추진비!$C$5:$C$317)</f>
        <v>340000</v>
      </c>
      <c r="E10" s="45">
        <f t="shared" si="0"/>
        <v>960000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2023-06-07T04:59:28Z</dcterms:modified>
</cp:coreProperties>
</file>