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13_ncr:1_{F6BD1538-D301-420F-8676-9093A8A34087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5" l="1"/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<sst xmlns="http://schemas.openxmlformats.org/spreadsheetml/2006/main" count="271" uniqueCount="160">
  <si>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</si>
  <si>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</si>
  <si>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</si>
  <si>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</si>
  <si>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</si>
  <si>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</si>
  <si>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</si>
  <si>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</si>
  <si>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</si>
  <si>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</si>
  <si>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</si>
  <si>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</si>
  <si>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</si>
  <si>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</si>
  <si>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</si>
  <si>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</si>
  <si>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</si>
  <si>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</si>
  <si>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</si>
  <si>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</si>
  <si>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</si>
  <si>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</si>
  <si>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</si>
  <si>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</si>
  <si>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</si>
  <si>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</si>
  <si>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</si>
  <si>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</si>
  <si>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</si>
  <si>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</si>
  <si>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</si>
  <si>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</si>
  <si>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</si>
  <si>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</si>
  <si>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</si>
  <si>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</si>
  <si>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</si>
  <si>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</si>
  <si>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</si>
  <si>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</si>
  <si>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</si>
  <si>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</si>
  <si>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</si>
  <si>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</si>
  <si>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</si>
  <si>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</si>
  <si>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</si>
  <si>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</si>
  <si>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</si>
  <si>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</si>
  <si>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</si>
  <si>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</si>
  <si>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</si>
  <si>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</si>
  <si>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</si>
  <si>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</si>
  <si>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</si>
  <si>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</si>
  <si>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</si>
  <si>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</si>
  <si>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</si>
  <si>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</si>
  <si>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</si>
  <si>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</si>
  <si>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</si>
  <si>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</si>
  <si>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</si>
  <si>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</si>
  <si>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</si>
  <si>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</si>
  <si>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</si>
  <si>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</si>
  <si>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</si>
  <si>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</si>
  <si>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</si>
  <si>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</si>
  <si>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</si>
  <si>
    <t>현진원예</t>
    <phoneticPr fontId="2" type="noConversion"/>
  </si>
  <si>
    <t>고양경찰서장</t>
    <phoneticPr fontId="2" type="noConversion"/>
  </si>
  <si>
    <t>서장</t>
    <phoneticPr fontId="2" type="noConversion"/>
  </si>
  <si>
    <t>카드</t>
    <phoneticPr fontId="2" type="noConversion"/>
  </si>
  <si>
    <t>소방정책자문위원회 설 명절 감사 물품 구매</t>
    <phoneticPr fontId="2" type="noConversion"/>
  </si>
  <si>
    <t>소방정책자문위원 15명</t>
    <phoneticPr fontId="2" type="noConversion"/>
  </si>
  <si>
    <t>소방정책자문위원 등 12명</t>
    <phoneticPr fontId="2" type="noConversion"/>
  </si>
  <si>
    <t>도의원 등 3명</t>
    <phoneticPr fontId="2" type="noConversion"/>
  </si>
  <si>
    <t>설 명절 직원격려 물품 구매</t>
    <phoneticPr fontId="2" type="noConversion"/>
  </si>
  <si>
    <t>카드</t>
    <phoneticPr fontId="2" type="noConversion"/>
  </si>
  <si>
    <t>경조사비 지급(능곡119안저센터 오OO-처 조모 별세)</t>
    <phoneticPr fontId="2" type="noConversion"/>
  </si>
  <si>
    <t>씨스페이스(능곡점)</t>
    <phoneticPr fontId="2" type="noConversion"/>
  </si>
  <si>
    <t>소방 28명</t>
    <phoneticPr fontId="2" type="noConversion"/>
  </si>
  <si>
    <t>능곡센터장</t>
    <phoneticPr fontId="2" type="noConversion"/>
  </si>
  <si>
    <t>(능곡) 설 명절 직원 격려물품 구매에 따른 비용 지급 요청</t>
  </si>
  <si>
    <t>홈플러스 킨텍스점</t>
    <phoneticPr fontId="2" type="noConversion"/>
  </si>
  <si>
    <t>메디팜일산약국</t>
    <phoneticPr fontId="2" type="noConversion"/>
  </si>
  <si>
    <t>유관기관 6명</t>
    <phoneticPr fontId="2" type="noConversion"/>
  </si>
  <si>
    <t>서장</t>
    <phoneticPr fontId="2" type="noConversion"/>
  </si>
  <si>
    <t>2월 유관기관 방문 등에 필요한 기념품 구매</t>
    <phoneticPr fontId="2" type="noConversion"/>
  </si>
  <si>
    <t>카드</t>
    <phoneticPr fontId="2" type="noConversion"/>
  </si>
  <si>
    <t>원주추옥</t>
    <phoneticPr fontId="2" type="noConversion"/>
  </si>
  <si>
    <t>산이화</t>
    <phoneticPr fontId="2" type="noConversion"/>
  </si>
  <si>
    <t>경기도의회 도의원 초청 소방정책보고회 비용</t>
    <phoneticPr fontId="2" type="noConversion"/>
  </si>
  <si>
    <t>도의원 등 6명</t>
    <phoneticPr fontId="2" type="noConversion"/>
  </si>
  <si>
    <t>도의원 등 10명</t>
    <phoneticPr fontId="2" type="noConversion"/>
  </si>
  <si>
    <t>팬시어쿠파</t>
    <phoneticPr fontId="2" type="noConversion"/>
  </si>
  <si>
    <t>고양소방서 전직원</t>
    <phoneticPr fontId="2" type="noConversion"/>
  </si>
  <si>
    <t>긴자료코 삼송점</t>
    <phoneticPr fontId="2" type="noConversion"/>
  </si>
  <si>
    <t>백채김치찌개 신원점</t>
    <phoneticPr fontId="2" type="noConversion"/>
  </si>
  <si>
    <t>버거리(원흥역점)</t>
    <phoneticPr fontId="2" type="noConversion"/>
  </si>
  <si>
    <t>맘스터치 고양동점</t>
    <phoneticPr fontId="2" type="noConversion"/>
  </si>
  <si>
    <t>도미노피자 고양점</t>
    <phoneticPr fontId="2" type="noConversion"/>
  </si>
  <si>
    <t>싸이버거 고양동점</t>
    <phoneticPr fontId="2" type="noConversion"/>
  </si>
  <si>
    <t>삼송센터장</t>
    <phoneticPr fontId="2" type="noConversion"/>
  </si>
  <si>
    <t>소방 8명</t>
    <phoneticPr fontId="2" type="noConversion"/>
  </si>
  <si>
    <t>소방 3명</t>
    <phoneticPr fontId="2" type="noConversion"/>
  </si>
  <si>
    <t>소방 6명</t>
    <phoneticPr fontId="2" type="noConversion"/>
  </si>
  <si>
    <t>2024년 삼송119안전센터 설연휴 직원 격려 간담회 - 1팀</t>
    <phoneticPr fontId="2" type="noConversion"/>
  </si>
  <si>
    <t>2024년 삼송119안전센터 설연휴 직원 격려 간담회 - 2팀</t>
    <phoneticPr fontId="2" type="noConversion"/>
  </si>
  <si>
    <t>2024년 삼송119안전센터 설연휴 직원 격려 간담회 - 3팀</t>
    <phoneticPr fontId="2" type="noConversion"/>
  </si>
  <si>
    <t>2024년 삼송119안전센터 설연휴 직원 격려 간담회 -고양지역대 1팀</t>
    <phoneticPr fontId="2" type="noConversion"/>
  </si>
  <si>
    <t>2024년 삼송119안전센터 설연휴 직원 격려 간담회 - 고양지역대 2팀</t>
    <phoneticPr fontId="2" type="noConversion"/>
  </si>
  <si>
    <t>2024년 삼송119안전센터 설연휴 직원 격려 간담회 - 고양지역대 3팀</t>
    <phoneticPr fontId="2" type="noConversion"/>
  </si>
  <si>
    <t>나이스누미츄 일산장항점</t>
    <phoneticPr fontId="2" type="noConversion"/>
  </si>
  <si>
    <t>원당센터장</t>
    <phoneticPr fontId="2" type="noConversion"/>
  </si>
  <si>
    <t>소방 9명</t>
    <phoneticPr fontId="2" type="noConversion"/>
  </si>
  <si>
    <t>(원당)센터장과 소통을 위한 1분기 간담회 실시에 따른 비용 - 3팀</t>
    <phoneticPr fontId="2" type="noConversion"/>
  </si>
  <si>
    <t>도의원 1명</t>
    <phoneticPr fontId="2" type="noConversion"/>
  </si>
  <si>
    <t>경조사비 지급(안전행정위원회 도의원 박○○ - 모친 별세)</t>
    <phoneticPr fontId="2" type="noConversion"/>
  </si>
  <si>
    <t>경조사비 지급(119구급대 안OO-조모 별세)</t>
    <phoneticPr fontId="2" type="noConversion"/>
  </si>
  <si>
    <t>경조사비 지급(능곡119안전센터 이OO-조모 별세)</t>
    <phoneticPr fontId="2" type="noConversion"/>
  </si>
  <si>
    <t>명륜진사갈비(일산대화점)</t>
    <phoneticPr fontId="2" type="noConversion"/>
  </si>
  <si>
    <t>(행신) 직원 간담회 결과 및 경비 지급 건의 - 1팀</t>
  </si>
  <si>
    <t>소방 11명</t>
    <phoneticPr fontId="2" type="noConversion"/>
  </si>
  <si>
    <t>방아간집</t>
    <phoneticPr fontId="2" type="noConversion"/>
  </si>
  <si>
    <t>인사담당관 소속팀장 등 8명</t>
    <phoneticPr fontId="2" type="noConversion"/>
  </si>
  <si>
    <t>서장</t>
    <phoneticPr fontId="2" type="noConversion"/>
  </si>
  <si>
    <t>소방관서 인사운영 컨설팅 및 소통을 위한 정담회</t>
    <phoneticPr fontId="2" type="noConversion"/>
  </si>
  <si>
    <t>카드</t>
    <phoneticPr fontId="2" type="noConversion"/>
  </si>
  <si>
    <t>산이화</t>
    <phoneticPr fontId="2" type="noConversion"/>
  </si>
  <si>
    <t>서장</t>
    <phoneticPr fontId="2" type="noConversion"/>
  </si>
  <si>
    <t>카드</t>
    <phoneticPr fontId="2" type="noConversion"/>
  </si>
  <si>
    <t>현금</t>
    <phoneticPr fontId="2" type="noConversion"/>
  </si>
  <si>
    <t>언론인 등 8명</t>
    <phoneticPr fontId="2" type="noConversion"/>
  </si>
  <si>
    <t>주요정책 소통을 위한 지역언론인 간담회</t>
    <phoneticPr fontId="2" type="noConversion"/>
  </si>
  <si>
    <t>서장(소방행정팀장)</t>
    <phoneticPr fontId="2" type="noConversion"/>
  </si>
  <si>
    <t>허당</t>
    <phoneticPr fontId="2" type="noConversion"/>
  </si>
  <si>
    <t>소방 16명</t>
    <phoneticPr fontId="2" type="noConversion"/>
  </si>
  <si>
    <t>(원당)직원간 소통 및 화합을 1분기 간담회 실시에 따른 비용 - 1팀</t>
    <phoneticPr fontId="2" type="noConversion"/>
  </si>
  <si>
    <t>안녕로메</t>
    <phoneticPr fontId="2" type="noConversion"/>
  </si>
  <si>
    <t>소방 40명</t>
    <phoneticPr fontId="2" type="noConversion"/>
  </si>
  <si>
    <t>서장</t>
    <phoneticPr fontId="2" type="noConversion"/>
  </si>
  <si>
    <t>구급대원 등급별 응급처치 교육 참석자 격려 물품 구매</t>
    <phoneticPr fontId="2" type="noConversion"/>
  </si>
  <si>
    <t>-</t>
  </si>
  <si>
    <t>소방 1명</t>
  </si>
  <si>
    <t>경조사비 지급(119구급대 박OO-본인 결혼)</t>
  </si>
  <si>
    <t>경조사비 지급(119구급대 윤OO-본인 결혼)</t>
  </si>
  <si>
    <t>하루방</t>
    <phoneticPr fontId="2" type="noConversion"/>
  </si>
  <si>
    <t>도의원 등 7명</t>
    <phoneticPr fontId="2" type="noConversion"/>
  </si>
  <si>
    <t>서장</t>
    <phoneticPr fontId="2" type="noConversion"/>
  </si>
  <si>
    <t>주요 정책 소통을 위한 도의원 간담회</t>
    <phoneticPr fontId="2" type="noConversion"/>
  </si>
  <si>
    <t>사용내역 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</si>
</sst>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8" fillId="5" borderId="4" xfId="0" applyNumberFormat="1" applyFont="1" applyFill="1" applyBorder="1" applyAlignment="1" applyProtection="1">
      <alignment horizontal="center" vertical="center"/>
      <protection hidden="1"/>
    </xf>
    <xf numFmtId="176" fontId="8" fillId="5" borderId="4" xfId="1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15" s="26" customFormat="1" ht="38.25" customHeight="1" x14ac:dyDescent="0.3">
      <c r="B1" s="86" t="s">
        <v>40</v>
      </c>
      <c r="C1" s="86"/>
      <c r="D1" s="86"/>
      <c r="E1" s="86"/>
      <c r="F1" s="86"/>
      <c r="G1" s="86"/>
    </row>
    <row r="3" spans="2:15" ht="35.1" customHeight="1" x14ac:dyDescent="0.3">
      <c r="B3" s="89" t="s">
        <v>0</v>
      </c>
      <c r="C3" s="90"/>
      <c r="D3" s="27" t="s">
        <v>1</v>
      </c>
      <c r="E3" s="27" t="s">
        <v>2</v>
      </c>
      <c r="F3" s="27" t="s">
        <v>3</v>
      </c>
      <c r="G3" s="98" t="s">
        <v>5</v>
      </c>
    </row>
    <row r="4" spans="2:15" ht="35.1" customHeight="1" x14ac:dyDescent="0.3">
      <c r="B4" s="87" t="s">
        <v>17</v>
      </c>
      <c r="C4" s="88"/>
      <c r="D4" s="47">
        <v>16100000</v>
      </c>
      <c r="E4" s="47">
        <v>6700000</v>
      </c>
      <c r="F4" s="47">
        <v>10060000</v>
      </c>
      <c r="G4" s="99"/>
    </row>
    <row r="5" spans="2:15" ht="35.1" customHeight="1" x14ac:dyDescent="0.3">
      <c r="B5" s="95" t="s">
        <v>18</v>
      </c>
      <c r="C5" s="48">
        <v>1</v>
      </c>
      <c r="D5" s="49">
        <f ca="1">SUMIF(기관운영업무추진비!$M$5:$M$127,$C5,기관운영업무추진비!$C$5:$C$107)</f>
        <v>1498000</v>
      </c>
      <c r="E5" s="49">
        <f>SUMIF(시책추진업무추진비!$J$5:$J$111,$C5,시책추진업무추진비!$C$5:$C$111)</f>
        <v>991000</v>
      </c>
      <c r="F5" s="49">
        <f>SUMIF(정원가산업무추진비!$L$5:$L$111,$C5,정원가산업무추진비!$C$5:$C$111)</f>
        <v>0</v>
      </c>
      <c r="G5" s="50"/>
    </row>
    <row r="6" spans="2:15" ht="35.1" customHeight="1" x14ac:dyDescent="0.3">
      <c r="B6" s="96"/>
      <c r="C6" s="112">
        <v>2</v>
      </c>
      <c r="D6" s="113">
        <f ca="1">SUMIF(기관운영업무추진비!$M$5:$M$127,$C6,기관운영업무추진비!$C$5:$C$107)</f>
        <v>1230000</v>
      </c>
      <c r="E6" s="113">
        <f>SUMIF(시책추진업무추진비!$J$5:$J$111,$C6,시책추진업무추진비!$C$5:$C$111)</f>
        <v>1800200</v>
      </c>
      <c r="F6" s="113">
        <f>SUMIF(정원가산업무추진비!$L$5:$L$111,$C6,정원가산업무추진비!$C$5:$C$111)</f>
        <v>0</v>
      </c>
      <c r="G6" s="50"/>
      <c r="K6" s="115"/>
      <c r="L6" s="115"/>
      <c r="M6" s="115"/>
      <c r="N6" s="115"/>
      <c r="O6" s="115"/>
    </row>
    <row r="7" spans="2:15" ht="35.1" customHeight="1" x14ac:dyDescent="0.3">
      <c r="B7" s="96"/>
      <c r="C7" s="48">
        <v>3</v>
      </c>
      <c r="D7" s="49">
        <f ca="1">SUMIF(기관운영업무추진비!$M$5:$M$127,$C7,기관운영업무추진비!$C$5:$C$107)</f>
        <v>228000</v>
      </c>
      <c r="E7" s="113">
        <f>SUMIF(시책추진업무추진비!$J$5:$J$111,$C7,시책추진업무추진비!$C$5:$C$111)</f>
        <v>0</v>
      </c>
      <c r="F7" s="113">
        <f>SUMIF(정원가산업무추진비!$L$5:$L$111,$C7,정원가산업무추진비!$C$5:$C$111)</f>
        <v>0</v>
      </c>
      <c r="G7" s="114"/>
      <c r="K7" s="115"/>
      <c r="L7" s="115"/>
      <c r="M7" s="115"/>
      <c r="N7" s="115"/>
      <c r="O7" s="115"/>
    </row>
    <row r="8" spans="2:15" ht="35.1" customHeight="1" x14ac:dyDescent="0.3">
      <c r="B8" s="96"/>
      <c r="C8" s="48">
        <v>4</v>
      </c>
      <c r="D8" s="49">
        <f ca="1">SUMIF(기관운영업무추진비!$M$5:$M$127,$C8,기관운영업무추진비!$C$5:$C$107)</f>
        <v>0</v>
      </c>
      <c r="E8" s="49">
        <f>SUMIF(시책추진업무추진비!$J$5:$J$111,$C8,시책추진업무추진비!$C$5:$C$111)</f>
        <v>0</v>
      </c>
      <c r="F8" s="49">
        <f>SUMIF(정원가산업무추진비!$L$5:$L$111,$C8,정원가산업무추진비!$C$5:$C$111)</f>
        <v>0</v>
      </c>
      <c r="G8" s="50"/>
      <c r="K8" s="115"/>
      <c r="L8" s="115"/>
      <c r="M8" s="115"/>
      <c r="N8" s="115"/>
      <c r="O8" s="115"/>
    </row>
    <row r="9" spans="2:15" ht="35.1" customHeight="1" x14ac:dyDescent="0.3">
      <c r="B9" s="96"/>
      <c r="C9" s="48">
        <v>5</v>
      </c>
      <c r="D9" s="49">
        <f ca="1">SUMIF(기관운영업무추진비!$M$5:$M$127,$C9,기관운영업무추진비!$C$5:$C$107)</f>
        <v>0</v>
      </c>
      <c r="E9" s="49">
        <f>SUMIF(시책추진업무추진비!$J$5:$J$111,$C9,시책추진업무추진비!$C$5:$C$111)</f>
        <v>0</v>
      </c>
      <c r="F9" s="49">
        <f>SUMIF(정원가산업무추진비!$L$5:$L$111,$C9,정원가산업무추진비!$C$5:$C$111)</f>
        <v>0</v>
      </c>
      <c r="G9" s="50"/>
      <c r="K9" s="115"/>
      <c r="L9" s="115"/>
      <c r="M9" s="115"/>
      <c r="N9" s="115"/>
      <c r="O9" s="115"/>
    </row>
    <row r="10" spans="2:15" ht="35.1" customHeight="1" x14ac:dyDescent="0.3">
      <c r="B10" s="96"/>
      <c r="C10" s="48">
        <v>6</v>
      </c>
      <c r="D10" s="49">
        <f ca="1">SUMIF(기관운영업무추진비!$M$5:$M$127,$C10,기관운영업무추진비!$C$5:$C$107)</f>
        <v>0</v>
      </c>
      <c r="E10" s="49">
        <f>SUMIF(시책추진업무추진비!$J$5:$J$111,$C10,시책추진업무추진비!$C$5:$C$111)</f>
        <v>0</v>
      </c>
      <c r="F10" s="49">
        <f>SUMIF(정원가산업무추진비!$L$5:$L$111,$C10,정원가산업무추진비!$C$5:$C$111)</f>
        <v>0</v>
      </c>
      <c r="G10" s="50"/>
      <c r="K10" s="115"/>
      <c r="L10" s="115"/>
      <c r="M10" s="115"/>
      <c r="N10" s="115"/>
      <c r="O10" s="115"/>
    </row>
    <row r="11" spans="2:15" ht="35.1" customHeight="1" x14ac:dyDescent="0.3">
      <c r="B11" s="96"/>
      <c r="C11" s="48">
        <v>7</v>
      </c>
      <c r="D11" s="49">
        <f ca="1">SUMIF(기관운영업무추진비!$M$5:$M$127,$C11,기관운영업무추진비!$C$5:$C$107)</f>
        <v>0</v>
      </c>
      <c r="E11" s="49">
        <f>SUMIF(시책추진업무추진비!$J$5:$J$111,$C11,시책추진업무추진비!$C$5:$C$111)</f>
        <v>0</v>
      </c>
      <c r="F11" s="49">
        <f>SUMIF(정원가산업무추진비!$L$5:$L$111,$C11,정원가산업무추진비!$C$5:$C$111)</f>
        <v>0</v>
      </c>
      <c r="G11" s="50"/>
      <c r="K11" s="115"/>
      <c r="L11" s="115"/>
      <c r="M11" s="115"/>
      <c r="N11" s="115"/>
      <c r="O11" s="115"/>
    </row>
    <row r="12" spans="2:15" ht="35.1" customHeight="1" x14ac:dyDescent="0.3">
      <c r="B12" s="96"/>
      <c r="C12" s="48">
        <v>8</v>
      </c>
      <c r="D12" s="49">
        <f>SUMIF(기관운영업무추진비!$M$5:$M$107,$C12,기관운영업무추진비!$C$5:$C$107)</f>
        <v>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  <c r="K12" s="115"/>
      <c r="L12" s="115"/>
      <c r="M12" s="115"/>
      <c r="N12" s="115"/>
      <c r="O12" s="115"/>
    </row>
    <row r="13" spans="2:15" ht="35.1" customHeight="1" x14ac:dyDescent="0.3">
      <c r="B13" s="96"/>
      <c r="C13" s="48">
        <v>9</v>
      </c>
      <c r="D13" s="49">
        <f>SUMIF(기관운영업무추진비!$M$5:$M$107,$C13,기관운영업무추진비!$C$5:$C$107)</f>
        <v>0</v>
      </c>
      <c r="E13" s="49">
        <f>SUMIF(시책추진업무추진비!$J$5:$J$111,$C13,시책추진업무추진비!$C$5:$C$111)</f>
        <v>0</v>
      </c>
      <c r="F13" s="49">
        <f>SUMIF(정원가산업무추진비!$L$5:$L$111,$C13,정원가산업무추진비!$C$5:$C$111)</f>
        <v>0</v>
      </c>
      <c r="G13" s="50"/>
      <c r="K13" s="115"/>
      <c r="L13" s="115"/>
      <c r="M13" s="115"/>
      <c r="N13" s="115"/>
      <c r="O13" s="115"/>
    </row>
    <row r="14" spans="2:15" ht="35.1" customHeight="1" x14ac:dyDescent="0.3">
      <c r="B14" s="96"/>
      <c r="C14" s="48">
        <v>10</v>
      </c>
      <c r="D14" s="49">
        <f>SUMIF(기관운영업무추진비!$M$5:$M$107,$C14,기관운영업무추진비!$C$5:$C$107)</f>
        <v>0</v>
      </c>
      <c r="E14" s="49">
        <f>SUMIF(시책추진업무추진비!$J$5:$J$111,$C14,시책추진업무추진비!$C$5:$C$111)</f>
        <v>0</v>
      </c>
      <c r="F14" s="49">
        <f>SUMIF(정원가산업무추진비!$L$5:$L$111,$C14,정원가산업무추진비!$C$5:$C$111)</f>
        <v>0</v>
      </c>
      <c r="G14" s="50"/>
      <c r="K14" s="115"/>
      <c r="L14" s="115"/>
      <c r="M14" s="115"/>
      <c r="N14" s="115"/>
      <c r="O14" s="115"/>
    </row>
    <row r="15" spans="2:15" ht="35.1" customHeight="1" x14ac:dyDescent="0.3">
      <c r="B15" s="96"/>
      <c r="C15" s="48">
        <v>11</v>
      </c>
      <c r="D15" s="49">
        <f>SUMIF(기관운영업무추진비!$M$5:$M$200,$C15,기관운영업무추진비!$C$5:$C$200)</f>
        <v>0</v>
      </c>
      <c r="E15" s="49">
        <f>SUMIF(시책추진업무추진비!$J$5:$J$111,$C15,시책추진업무추진비!$C$5:$C$111)</f>
        <v>0</v>
      </c>
      <c r="F15" s="49">
        <f>SUMIF(정원가산업무추진비!$L$5:$L$111,$C15,정원가산업무추진비!$C$5:$C$111)</f>
        <v>0</v>
      </c>
      <c r="G15" s="50"/>
    </row>
    <row r="16" spans="2:15" ht="35.1" customHeight="1" x14ac:dyDescent="0.3">
      <c r="B16" s="97"/>
      <c r="C16" s="48">
        <v>12</v>
      </c>
      <c r="D16" s="49">
        <f>SUMIF(기관운영업무추진비!$M$5:$M$200,$C16,기관운영업무추진비!$C$5:$C$200)</f>
        <v>0</v>
      </c>
      <c r="E16" s="49">
        <f>SUMIF(시책추진업무추진비!$J$5:$J$111,$C16,시책추진업무추진비!$C$5:$C$111)</f>
        <v>0</v>
      </c>
      <c r="F16" s="49">
        <f>SUMIF(정원가산업무추진비!$L$5:$L$111,$C16,정원가산업무추진비!$C$5:$C$111)</f>
        <v>0</v>
      </c>
      <c r="G16" s="50"/>
    </row>
    <row r="17" spans="2:7" ht="35.1" customHeight="1" x14ac:dyDescent="0.3">
      <c r="B17" s="91" t="s">
        <v>4</v>
      </c>
      <c r="C17" s="92"/>
      <c r="D17" s="53">
        <f ca="1">SUM(D5:D16)</f>
        <v>2956000</v>
      </c>
      <c r="E17" s="53">
        <f t="shared" ref="E17" si="0">SUM(E5:E16)</f>
        <v>2791200</v>
      </c>
      <c r="F17" s="53">
        <f>SUM(F5:F16)</f>
        <v>0</v>
      </c>
      <c r="G17" s="54"/>
    </row>
    <row r="18" spans="2:7" ht="35.1" hidden="1" customHeight="1" x14ac:dyDescent="0.3">
      <c r="B18" s="104" t="s">
        <v>34</v>
      </c>
      <c r="C18" s="105"/>
      <c r="D18" s="55">
        <f ca="1">D4-D17</f>
        <v>13144000</v>
      </c>
      <c r="E18" s="55">
        <f t="shared" ref="E18:F18" si="1">E4-E17</f>
        <v>3908800</v>
      </c>
      <c r="F18" s="55">
        <f t="shared" si="1"/>
        <v>10060000</v>
      </c>
      <c r="G18" s="56"/>
    </row>
    <row r="19" spans="2:7" ht="35.1" hidden="1" customHeight="1" x14ac:dyDescent="0.3">
      <c r="B19" s="102" t="s">
        <v>19</v>
      </c>
      <c r="C19" s="103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100" t="s">
        <v>15</v>
      </c>
      <c r="C20" s="101"/>
      <c r="D20" s="28">
        <f ca="1">D19-D17</f>
        <v>7169000</v>
      </c>
      <c r="E20" s="28">
        <f>E19-E17</f>
        <v>2233800</v>
      </c>
      <c r="F20" s="28">
        <f>F19-F17</f>
        <v>6983000</v>
      </c>
      <c r="G20" s="29" t="s">
        <v>16</v>
      </c>
    </row>
    <row r="21" spans="2:7" ht="35.1" customHeight="1" x14ac:dyDescent="0.3">
      <c r="B21" s="93" t="s">
        <v>14</v>
      </c>
      <c r="C21" s="94"/>
      <c r="D21" s="52">
        <f ca="1">D4-D17</f>
        <v>13144000</v>
      </c>
      <c r="E21" s="52">
        <f>E4-E17</f>
        <v>3908800</v>
      </c>
      <c r="F21" s="52">
        <f>F4-F17</f>
        <v>10060000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activeCell="E143" sqref="E143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8" t="s">
        <v>11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6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SUM(C5:C290)</f>
        <v>2956000</v>
      </c>
      <c r="D4" s="68" t="str">
        <f>COUNTA(D5:D151)&amp;"건"</f>
        <v>24건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64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45307</v>
      </c>
      <c r="C6" s="6">
        <v>448000</v>
      </c>
      <c r="D6" s="31" t="s">
        <v>60</v>
      </c>
      <c r="E6" s="31" t="s">
        <v>66</v>
      </c>
      <c r="F6" s="5" t="s">
        <v>47</v>
      </c>
      <c r="G6" s="13" t="s">
        <v>59</v>
      </c>
      <c r="H6" s="13" t="s">
        <v>44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45308</v>
      </c>
      <c r="C7" s="6">
        <v>100000</v>
      </c>
      <c r="D7" s="31" t="s">
        <v>65</v>
      </c>
      <c r="E7" s="5" t="s">
        <v>63</v>
      </c>
      <c r="F7" s="31" t="s">
        <v>26</v>
      </c>
      <c r="G7" s="13" t="s">
        <v>62</v>
      </c>
      <c r="H7" s="13" t="s">
        <v>44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45310</v>
      </c>
      <c r="C8" s="6">
        <v>150000</v>
      </c>
      <c r="D8" s="31" t="s">
        <v>65</v>
      </c>
      <c r="E8" s="5" t="s">
        <v>63</v>
      </c>
      <c r="F8" s="31" t="s">
        <v>26</v>
      </c>
      <c r="G8" s="13" t="s">
        <v>61</v>
      </c>
      <c r="H8" s="13" t="s">
        <v>44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45315</v>
      </c>
      <c r="C9" s="6">
        <v>50000</v>
      </c>
      <c r="D9" s="31" t="s">
        <v>69</v>
      </c>
      <c r="E9" s="31" t="s">
        <v>70</v>
      </c>
      <c r="F9" s="5" t="s">
        <v>67</v>
      </c>
      <c r="G9" s="13" t="s">
        <v>71</v>
      </c>
      <c r="H9" s="13" t="s">
        <v>68</v>
      </c>
      <c r="M9" s="1">
        <f t="shared" si="0"/>
        <v>1</v>
      </c>
    </row>
    <row r="10" spans="1:13" ht="20.100000000000001" hidden="1" customHeight="1" x14ac:dyDescent="0.3">
      <c r="A10" s="2">
        <v>6</v>
      </c>
      <c r="B10" s="30">
        <v>45322</v>
      </c>
      <c r="C10" s="6">
        <v>550000</v>
      </c>
      <c r="D10" s="31" t="s">
        <v>72</v>
      </c>
      <c r="E10" s="31" t="s">
        <v>76</v>
      </c>
      <c r="F10" s="5" t="s">
        <v>73</v>
      </c>
      <c r="G10" s="85" t="s">
        <v>74</v>
      </c>
      <c r="H10" s="13" t="s">
        <v>75</v>
      </c>
      <c r="M10" s="1">
        <f t="shared" si="0"/>
        <v>1</v>
      </c>
    </row>
    <row r="11" spans="1:13" ht="20.100000000000001" customHeight="1" x14ac:dyDescent="0.3">
      <c r="A11" s="2">
        <v>7</v>
      </c>
      <c r="B11" s="30">
        <v>45329</v>
      </c>
      <c r="C11" s="6">
        <v>290000</v>
      </c>
      <c r="D11" s="5" t="s">
        <v>103</v>
      </c>
      <c r="E11" s="5" t="s">
        <v>104</v>
      </c>
      <c r="F11" s="5" t="s">
        <v>20</v>
      </c>
      <c r="G11" s="13" t="s">
        <v>85</v>
      </c>
      <c r="H11" s="13" t="s">
        <v>86</v>
      </c>
      <c r="M11" s="1">
        <f t="shared" si="0"/>
        <v>2</v>
      </c>
    </row>
    <row r="12" spans="1:13" ht="20.100000000000001" customHeight="1" x14ac:dyDescent="0.3">
      <c r="A12" s="2">
        <v>8</v>
      </c>
      <c r="B12" s="30">
        <v>45330</v>
      </c>
      <c r="C12" s="6">
        <v>50000</v>
      </c>
      <c r="D12" s="31" t="s">
        <v>69</v>
      </c>
      <c r="E12" s="31" t="s">
        <v>70</v>
      </c>
      <c r="F12" s="5" t="s">
        <v>67</v>
      </c>
      <c r="G12" s="13" t="s">
        <v>87</v>
      </c>
      <c r="H12" s="13" t="s">
        <v>68</v>
      </c>
      <c r="M12" s="1">
        <f t="shared" si="0"/>
        <v>2</v>
      </c>
    </row>
    <row r="13" spans="1:13" ht="20.100000000000001" customHeight="1" x14ac:dyDescent="0.3">
      <c r="A13" s="2">
        <v>9</v>
      </c>
      <c r="B13" s="30">
        <v>45330</v>
      </c>
      <c r="C13" s="6">
        <v>120000</v>
      </c>
      <c r="D13" s="31" t="s">
        <v>88</v>
      </c>
      <c r="E13" s="5" t="s">
        <v>89</v>
      </c>
      <c r="F13" s="31" t="s">
        <v>90</v>
      </c>
      <c r="G13" s="13" t="s">
        <v>91</v>
      </c>
      <c r="H13" s="13" t="s">
        <v>44</v>
      </c>
      <c r="M13" s="1">
        <f t="shared" si="0"/>
        <v>2</v>
      </c>
    </row>
    <row r="14" spans="1:13" ht="20.100000000000001" customHeight="1" x14ac:dyDescent="0.3">
      <c r="A14" s="2">
        <v>10</v>
      </c>
      <c r="B14" s="30">
        <v>45333</v>
      </c>
      <c r="C14" s="6">
        <v>60000</v>
      </c>
      <c r="D14" s="31" t="s">
        <v>107</v>
      </c>
      <c r="E14" s="31" t="s">
        <v>114</v>
      </c>
      <c r="F14" s="31" t="s">
        <v>111</v>
      </c>
      <c r="G14" s="13" t="s">
        <v>117</v>
      </c>
      <c r="H14" s="13" t="s">
        <v>44</v>
      </c>
      <c r="M14" s="1">
        <f t="shared" si="0"/>
        <v>2</v>
      </c>
    </row>
    <row r="15" spans="1:13" ht="20.100000000000001" customHeight="1" x14ac:dyDescent="0.3">
      <c r="A15" s="2">
        <v>11</v>
      </c>
      <c r="B15" s="30">
        <v>45335</v>
      </c>
      <c r="C15" s="6">
        <v>60000</v>
      </c>
      <c r="D15" s="31" t="s">
        <v>106</v>
      </c>
      <c r="E15" s="5" t="s">
        <v>113</v>
      </c>
      <c r="F15" s="31" t="s">
        <v>111</v>
      </c>
      <c r="G15" s="13" t="s">
        <v>116</v>
      </c>
      <c r="H15" s="13" t="s">
        <v>44</v>
      </c>
      <c r="M15" s="1">
        <f t="shared" si="0"/>
        <v>2</v>
      </c>
    </row>
    <row r="16" spans="1:13" ht="20.100000000000001" customHeight="1" x14ac:dyDescent="0.3">
      <c r="A16" s="2">
        <v>12</v>
      </c>
      <c r="B16" s="3">
        <v>45335</v>
      </c>
      <c r="C16" s="6">
        <v>30000</v>
      </c>
      <c r="D16" s="31" t="s">
        <v>109</v>
      </c>
      <c r="E16" s="5" t="s">
        <v>112</v>
      </c>
      <c r="F16" s="31" t="s">
        <v>111</v>
      </c>
      <c r="G16" s="13" t="s">
        <v>119</v>
      </c>
      <c r="H16" s="13" t="s">
        <v>44</v>
      </c>
      <c r="M16" s="1">
        <f t="shared" si="0"/>
        <v>2</v>
      </c>
    </row>
    <row r="17" spans="1:13" ht="20.100000000000001" customHeight="1" x14ac:dyDescent="0.3">
      <c r="A17" s="2">
        <v>13</v>
      </c>
      <c r="B17" s="3">
        <v>45336</v>
      </c>
      <c r="C17" s="6">
        <v>30000</v>
      </c>
      <c r="D17" s="5" t="s">
        <v>110</v>
      </c>
      <c r="E17" s="5" t="s">
        <v>113</v>
      </c>
      <c r="F17" s="31" t="s">
        <v>111</v>
      </c>
      <c r="G17" s="13" t="s">
        <v>120</v>
      </c>
      <c r="H17" s="13" t="s">
        <v>44</v>
      </c>
      <c r="M17" s="1">
        <f t="shared" si="0"/>
        <v>2</v>
      </c>
    </row>
    <row r="18" spans="1:13" ht="20.100000000000001" customHeight="1" x14ac:dyDescent="0.3">
      <c r="A18" s="2">
        <v>14</v>
      </c>
      <c r="B18" s="30">
        <v>45337</v>
      </c>
      <c r="C18" s="6">
        <v>60000</v>
      </c>
      <c r="D18" s="31" t="s">
        <v>105</v>
      </c>
      <c r="E18" s="31" t="s">
        <v>112</v>
      </c>
      <c r="F18" s="31" t="s">
        <v>111</v>
      </c>
      <c r="G18" s="13" t="s">
        <v>115</v>
      </c>
      <c r="H18" s="13" t="s">
        <v>44</v>
      </c>
      <c r="I18" s="7"/>
      <c r="M18" s="1">
        <f t="shared" si="0"/>
        <v>2</v>
      </c>
    </row>
    <row r="19" spans="1:13" ht="20.100000000000001" customHeight="1" x14ac:dyDescent="0.3">
      <c r="A19" s="2">
        <v>15</v>
      </c>
      <c r="B19" s="3">
        <v>45337</v>
      </c>
      <c r="C19" s="6">
        <v>30000</v>
      </c>
      <c r="D19" s="31" t="s">
        <v>108</v>
      </c>
      <c r="E19" s="31" t="s">
        <v>113</v>
      </c>
      <c r="F19" s="31" t="s">
        <v>111</v>
      </c>
      <c r="G19" s="13" t="s">
        <v>118</v>
      </c>
      <c r="H19" s="13" t="s">
        <v>44</v>
      </c>
      <c r="M19" s="1">
        <f t="shared" si="0"/>
        <v>2</v>
      </c>
    </row>
    <row r="20" spans="1:13" ht="20.100000000000001" customHeight="1" x14ac:dyDescent="0.3">
      <c r="A20" s="2">
        <v>16</v>
      </c>
      <c r="B20" s="3">
        <v>45337</v>
      </c>
      <c r="C20" s="6">
        <v>100000</v>
      </c>
      <c r="D20" s="5" t="s">
        <v>121</v>
      </c>
      <c r="E20" s="5" t="s">
        <v>123</v>
      </c>
      <c r="F20" s="2" t="s">
        <v>122</v>
      </c>
      <c r="G20" s="2" t="s">
        <v>124</v>
      </c>
      <c r="H20" s="13" t="s">
        <v>44</v>
      </c>
      <c r="I20" s="7"/>
      <c r="M20" s="1">
        <f t="shared" si="0"/>
        <v>2</v>
      </c>
    </row>
    <row r="21" spans="1:13" ht="20.100000000000001" customHeight="1" x14ac:dyDescent="0.3">
      <c r="A21" s="2">
        <v>17</v>
      </c>
      <c r="B21" s="3">
        <v>45338</v>
      </c>
      <c r="C21" s="4">
        <v>150000</v>
      </c>
      <c r="D21" s="31" t="s">
        <v>129</v>
      </c>
      <c r="E21" s="31" t="s">
        <v>131</v>
      </c>
      <c r="F21" s="31" t="s">
        <v>26</v>
      </c>
      <c r="G21" s="13" t="s">
        <v>130</v>
      </c>
      <c r="H21" s="13" t="s">
        <v>44</v>
      </c>
      <c r="I21" s="7"/>
      <c r="M21" s="1">
        <f t="shared" si="0"/>
        <v>2</v>
      </c>
    </row>
    <row r="22" spans="1:13" ht="20.100000000000001" customHeight="1" x14ac:dyDescent="0.3">
      <c r="A22" s="2">
        <v>18</v>
      </c>
      <c r="B22" s="3">
        <v>45342</v>
      </c>
      <c r="C22" s="4">
        <v>50000</v>
      </c>
      <c r="D22" s="31" t="s">
        <v>69</v>
      </c>
      <c r="E22" s="31" t="s">
        <v>125</v>
      </c>
      <c r="F22" s="5" t="s">
        <v>143</v>
      </c>
      <c r="G22" s="13" t="s">
        <v>126</v>
      </c>
      <c r="H22" s="13" t="s">
        <v>140</v>
      </c>
      <c r="M22" s="1">
        <f t="shared" si="0"/>
        <v>2</v>
      </c>
    </row>
    <row r="23" spans="1:13" ht="20.100000000000001" customHeight="1" x14ac:dyDescent="0.3">
      <c r="A23" s="2">
        <v>19</v>
      </c>
      <c r="B23" s="3">
        <v>45343</v>
      </c>
      <c r="C23" s="4">
        <v>50000</v>
      </c>
      <c r="D23" s="31" t="s">
        <v>69</v>
      </c>
      <c r="E23" s="31" t="s">
        <v>70</v>
      </c>
      <c r="F23" s="5" t="s">
        <v>67</v>
      </c>
      <c r="G23" s="13" t="s">
        <v>127</v>
      </c>
      <c r="H23" s="13" t="s">
        <v>68</v>
      </c>
      <c r="M23" s="1">
        <f t="shared" si="0"/>
        <v>2</v>
      </c>
    </row>
    <row r="24" spans="1:13" ht="20.100000000000001" customHeight="1" x14ac:dyDescent="0.3">
      <c r="A24" s="2">
        <v>20</v>
      </c>
      <c r="B24" s="3">
        <v>45343</v>
      </c>
      <c r="C24" s="4">
        <v>50000</v>
      </c>
      <c r="D24" s="31" t="s">
        <v>69</v>
      </c>
      <c r="E24" s="31" t="s">
        <v>70</v>
      </c>
      <c r="F24" s="5" t="s">
        <v>67</v>
      </c>
      <c r="G24" s="13" t="s">
        <v>128</v>
      </c>
      <c r="H24" s="13" t="s">
        <v>68</v>
      </c>
      <c r="M24" s="1">
        <f t="shared" ref="M24:M49" si="1">MONTH(B24)</f>
        <v>2</v>
      </c>
    </row>
    <row r="25" spans="1:13" ht="20.100000000000001" customHeight="1" x14ac:dyDescent="0.3">
      <c r="A25" s="2">
        <v>21</v>
      </c>
      <c r="B25" s="3">
        <v>45350</v>
      </c>
      <c r="C25" s="4">
        <v>100000</v>
      </c>
      <c r="D25" s="31" t="s">
        <v>144</v>
      </c>
      <c r="E25" s="31" t="s">
        <v>145</v>
      </c>
      <c r="F25" s="5" t="s">
        <v>25</v>
      </c>
      <c r="G25" s="13" t="s">
        <v>146</v>
      </c>
      <c r="H25" s="13" t="s">
        <v>44</v>
      </c>
      <c r="M25" s="1">
        <f>MONTH(B25)</f>
        <v>2</v>
      </c>
    </row>
    <row r="26" spans="1:13" ht="20.100000000000001" hidden="1" customHeight="1" x14ac:dyDescent="0.3">
      <c r="A26" s="2">
        <v>22</v>
      </c>
      <c r="B26" s="3">
        <v>45356</v>
      </c>
      <c r="C26" s="4">
        <v>228000</v>
      </c>
      <c r="D26" s="31" t="s">
        <v>147</v>
      </c>
      <c r="E26" s="31" t="s">
        <v>148</v>
      </c>
      <c r="F26" s="5" t="s">
        <v>149</v>
      </c>
      <c r="G26" s="13" t="s">
        <v>150</v>
      </c>
      <c r="H26" s="13" t="s">
        <v>44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/>
      <c r="C27" s="4">
        <v>50000</v>
      </c>
      <c r="D27" s="31" t="s">
        <v>151</v>
      </c>
      <c r="E27" s="31" t="s">
        <v>152</v>
      </c>
      <c r="F27" s="5" t="s">
        <v>67</v>
      </c>
      <c r="G27" s="13" t="s">
        <v>153</v>
      </c>
      <c r="H27" s="2" t="s">
        <v>68</v>
      </c>
      <c r="M27" s="1">
        <f t="shared" si="1"/>
        <v>1</v>
      </c>
    </row>
    <row r="28" spans="1:13" ht="20.100000000000001" hidden="1" customHeight="1" x14ac:dyDescent="0.3">
      <c r="A28" s="2">
        <v>24</v>
      </c>
      <c r="B28" s="3"/>
      <c r="C28" s="4">
        <v>50000</v>
      </c>
      <c r="D28" s="31" t="s">
        <v>151</v>
      </c>
      <c r="E28" s="31" t="s">
        <v>152</v>
      </c>
      <c r="F28" s="5" t="s">
        <v>67</v>
      </c>
      <c r="G28" s="13" t="s">
        <v>154</v>
      </c>
      <c r="H28" s="2" t="s">
        <v>68</v>
      </c>
      <c r="M28" s="1">
        <f>MONTH(B28)</f>
        <v>1</v>
      </c>
    </row>
    <row r="29" spans="1:13" ht="20.100000000000001" hidden="1" customHeight="1" x14ac:dyDescent="0.3">
      <c r="A29" s="2">
        <v>25</v>
      </c>
      <c r="B29" s="3"/>
      <c r="C29" s="4"/>
      <c r="D29" s="31"/>
      <c r="E29" s="31"/>
      <c r="F29" s="5"/>
      <c r="G29" s="13"/>
      <c r="H29" s="2"/>
      <c r="M29" s="1">
        <f t="shared" si="1"/>
        <v>1</v>
      </c>
    </row>
    <row r="30" spans="1:13" ht="20.100000000000001" hidden="1" customHeight="1" x14ac:dyDescent="0.3">
      <c r="A30" s="2">
        <v>26</v>
      </c>
      <c r="B30" s="3"/>
      <c r="C30" s="4"/>
      <c r="D30" s="31"/>
      <c r="E30" s="31"/>
      <c r="F30" s="5"/>
      <c r="G30" s="13"/>
      <c r="H30" s="2"/>
      <c r="M30" s="1">
        <f>MONTH(B30)</f>
        <v>1</v>
      </c>
    </row>
    <row r="31" spans="1:13" ht="20.100000000000001" hidden="1" customHeight="1" x14ac:dyDescent="0.3">
      <c r="A31" s="2">
        <v>27</v>
      </c>
      <c r="B31" s="3"/>
      <c r="C31" s="4"/>
      <c r="D31" s="31"/>
      <c r="E31" s="31"/>
      <c r="F31" s="5"/>
      <c r="G31" s="13"/>
      <c r="H31" s="2"/>
      <c r="M31" s="1">
        <f t="shared" si="1"/>
        <v>1</v>
      </c>
    </row>
    <row r="32" spans="1:13" ht="20.100000000000001" hidden="1" customHeight="1" x14ac:dyDescent="0.3">
      <c r="A32" s="2">
        <v>28</v>
      </c>
      <c r="B32" s="3"/>
      <c r="C32" s="4"/>
      <c r="D32" s="31"/>
      <c r="E32" s="31"/>
      <c r="F32" s="5"/>
      <c r="G32" s="13"/>
      <c r="H32" s="2"/>
      <c r="M32" s="1">
        <f t="shared" si="1"/>
        <v>1</v>
      </c>
    </row>
    <row r="33" spans="1:13" ht="20.100000000000001" hidden="1" customHeight="1" x14ac:dyDescent="0.3">
      <c r="A33" s="2">
        <v>29</v>
      </c>
      <c r="B33" s="3"/>
      <c r="C33" s="4"/>
      <c r="D33" s="31"/>
      <c r="E33" s="31"/>
      <c r="F33" s="5"/>
      <c r="G33" s="13"/>
      <c r="H33" s="2"/>
      <c r="M33" s="1">
        <f t="shared" si="1"/>
        <v>1</v>
      </c>
    </row>
    <row r="34" spans="1:13" ht="20.100000000000001" hidden="1" customHeight="1" x14ac:dyDescent="0.3">
      <c r="A34" s="2">
        <v>30</v>
      </c>
      <c r="B34" s="3"/>
      <c r="C34" s="4"/>
      <c r="D34" s="5"/>
      <c r="E34" s="2"/>
      <c r="F34" s="31"/>
      <c r="G34" s="5"/>
      <c r="H34" s="5"/>
      <c r="M34" s="1">
        <f t="shared" si="1"/>
        <v>1</v>
      </c>
    </row>
    <row r="35" spans="1:13" ht="20.100000000000001" hidden="1" customHeight="1" x14ac:dyDescent="0.3">
      <c r="A35" s="2">
        <v>31</v>
      </c>
      <c r="B35" s="3"/>
      <c r="C35" s="4"/>
      <c r="D35" s="5"/>
      <c r="E35" s="2"/>
      <c r="F35" s="5"/>
      <c r="G35" s="5"/>
      <c r="H35" s="5"/>
      <c r="M35" s="1">
        <f t="shared" si="1"/>
        <v>1</v>
      </c>
    </row>
    <row r="36" spans="1:13" ht="20.100000000000001" hidden="1" customHeight="1" x14ac:dyDescent="0.3">
      <c r="A36" s="2">
        <v>32</v>
      </c>
      <c r="B36" s="3"/>
      <c r="C36" s="4"/>
      <c r="D36" s="5"/>
      <c r="E36" s="2"/>
      <c r="F36" s="2"/>
      <c r="G36" s="2"/>
      <c r="H36" s="2"/>
      <c r="M36" s="1">
        <f>MONTH(B36)</f>
        <v>1</v>
      </c>
    </row>
    <row r="37" spans="1:13" ht="20.100000000000001" hidden="1" customHeight="1" x14ac:dyDescent="0.3">
      <c r="A37" s="2">
        <v>33</v>
      </c>
      <c r="B37" s="3"/>
      <c r="C37" s="4"/>
      <c r="D37" s="5"/>
      <c r="E37" s="31"/>
      <c r="F37" s="5"/>
      <c r="G37" s="13"/>
      <c r="H37" s="2"/>
      <c r="M37" s="1">
        <f t="shared" si="1"/>
        <v>1</v>
      </c>
    </row>
    <row r="38" spans="1:13" ht="20.100000000000001" hidden="1" customHeight="1" x14ac:dyDescent="0.3">
      <c r="A38" s="2">
        <v>34</v>
      </c>
      <c r="B38" s="3"/>
      <c r="C38" s="4"/>
      <c r="D38" s="5"/>
      <c r="E38" s="2"/>
      <c r="F38" s="31"/>
      <c r="G38" s="2"/>
      <c r="H38" s="2"/>
      <c r="M38" s="1">
        <f t="shared" si="1"/>
        <v>1</v>
      </c>
    </row>
    <row r="39" spans="1:13" ht="20.100000000000001" hidden="1" customHeight="1" x14ac:dyDescent="0.3">
      <c r="A39" s="2">
        <v>35</v>
      </c>
      <c r="B39" s="3"/>
      <c r="C39" s="4"/>
      <c r="D39" s="5"/>
      <c r="E39" s="2"/>
      <c r="F39" s="2"/>
      <c r="G39" s="2"/>
      <c r="H39" s="2"/>
      <c r="M39" s="1">
        <f t="shared" si="1"/>
        <v>1</v>
      </c>
    </row>
    <row r="40" spans="1:13" ht="20.100000000000001" hidden="1" customHeight="1" x14ac:dyDescent="0.3">
      <c r="A40" s="2">
        <v>36</v>
      </c>
      <c r="B40" s="3"/>
      <c r="C40" s="4"/>
      <c r="D40" s="5"/>
      <c r="E40" s="2"/>
      <c r="F40" s="2"/>
      <c r="G40" s="2"/>
      <c r="H40" s="2"/>
      <c r="M40" s="1">
        <f t="shared" si="1"/>
        <v>1</v>
      </c>
    </row>
    <row r="41" spans="1:13" ht="20.100000000000001" hidden="1" customHeight="1" x14ac:dyDescent="0.3">
      <c r="A41" s="2">
        <v>37</v>
      </c>
      <c r="B41" s="3"/>
      <c r="C41" s="4"/>
      <c r="D41" s="5"/>
      <c r="E41" s="2"/>
      <c r="F41" s="31"/>
      <c r="G41" s="2"/>
      <c r="H41" s="2"/>
      <c r="M41" s="1">
        <f t="shared" si="1"/>
        <v>1</v>
      </c>
    </row>
    <row r="42" spans="1:13" ht="20.100000000000001" hidden="1" customHeight="1" x14ac:dyDescent="0.3">
      <c r="A42" s="2">
        <v>38</v>
      </c>
      <c r="B42" s="3"/>
      <c r="C42" s="4"/>
      <c r="D42" s="5"/>
      <c r="E42" s="2"/>
      <c r="F42" s="31"/>
      <c r="G42" s="2"/>
      <c r="H42" s="2"/>
      <c r="M42" s="1">
        <f t="shared" si="1"/>
        <v>1</v>
      </c>
    </row>
    <row r="43" spans="1:13" ht="20.100000000000001" hidden="1" customHeight="1" x14ac:dyDescent="0.3">
      <c r="A43" s="2">
        <v>39</v>
      </c>
      <c r="B43" s="3"/>
      <c r="C43" s="4"/>
      <c r="D43" s="31"/>
      <c r="E43" s="2"/>
      <c r="F43" s="31"/>
      <c r="G43" s="2"/>
      <c r="H43" s="2"/>
      <c r="M43" s="1">
        <f t="shared" si="1"/>
        <v>1</v>
      </c>
    </row>
    <row r="44" spans="1:13" ht="20.100000000000001" hidden="1" customHeight="1" x14ac:dyDescent="0.3">
      <c r="A44" s="2">
        <v>40</v>
      </c>
      <c r="B44" s="3"/>
      <c r="C44" s="4"/>
      <c r="D44" s="5"/>
      <c r="E44" s="2"/>
      <c r="F44" s="2"/>
      <c r="G44" s="2"/>
      <c r="H44" s="2"/>
      <c r="M44" s="1">
        <f t="shared" si="1"/>
        <v>1</v>
      </c>
    </row>
    <row r="45" spans="1:13" ht="20.100000000000001" hidden="1" customHeight="1" x14ac:dyDescent="0.3">
      <c r="A45" s="2">
        <v>41</v>
      </c>
      <c r="B45" s="3"/>
      <c r="C45" s="4"/>
      <c r="D45" s="5"/>
      <c r="E45" s="31"/>
      <c r="F45" s="2"/>
      <c r="G45" s="13"/>
      <c r="H45" s="2"/>
      <c r="M45" s="1">
        <f>MONTH(B45)</f>
        <v>1</v>
      </c>
    </row>
    <row r="46" spans="1:13" ht="20.100000000000001" hidden="1" customHeight="1" x14ac:dyDescent="0.3">
      <c r="A46" s="2">
        <v>42</v>
      </c>
      <c r="B46" s="3"/>
      <c r="C46" s="4"/>
      <c r="D46" s="5"/>
      <c r="E46" s="31"/>
      <c r="F46" s="2"/>
      <c r="G46" s="13"/>
      <c r="H46" s="2"/>
      <c r="M46" s="1">
        <f t="shared" si="1"/>
        <v>1</v>
      </c>
    </row>
    <row r="47" spans="1:13" ht="20.100000000000001" hidden="1" customHeight="1" x14ac:dyDescent="0.3">
      <c r="A47" s="2">
        <v>52</v>
      </c>
      <c r="B47" s="3"/>
      <c r="C47" s="4"/>
      <c r="D47" s="5"/>
      <c r="E47" s="2"/>
      <c r="F47" s="2"/>
      <c r="G47" s="2"/>
      <c r="H47" s="2"/>
      <c r="M47" s="1">
        <f t="shared" si="1"/>
        <v>1</v>
      </c>
    </row>
    <row r="48" spans="1:13" ht="20.100000000000001" hidden="1" customHeight="1" x14ac:dyDescent="0.3">
      <c r="A48" s="2">
        <v>51</v>
      </c>
      <c r="B48" s="3"/>
      <c r="C48" s="4"/>
      <c r="D48" s="5"/>
      <c r="E48" s="2"/>
      <c r="F48" s="2"/>
      <c r="G48" s="2"/>
      <c r="H48" s="2"/>
      <c r="M48" s="1">
        <f t="shared" si="1"/>
        <v>1</v>
      </c>
    </row>
    <row r="49" spans="1:13" ht="20.100000000000001" hidden="1" customHeight="1" x14ac:dyDescent="0.3">
      <c r="A49" s="2">
        <v>43</v>
      </c>
      <c r="B49" s="3"/>
      <c r="C49" s="4"/>
      <c r="D49" s="5"/>
      <c r="E49" s="31"/>
      <c r="F49" s="2"/>
      <c r="G49" s="13"/>
      <c r="H49" s="2"/>
      <c r="M49" s="1">
        <f t="shared" si="1"/>
        <v>1</v>
      </c>
    </row>
    <row r="50" spans="1:13" ht="20.100000000000001" hidden="1" customHeight="1" x14ac:dyDescent="0.3">
      <c r="A50" s="2">
        <v>53</v>
      </c>
      <c r="B50" s="3"/>
      <c r="C50" s="4"/>
      <c r="D50" s="5"/>
      <c r="E50" s="2"/>
      <c r="F50" s="31"/>
      <c r="G50" s="32"/>
      <c r="H50" s="2"/>
      <c r="M50" s="1">
        <f t="shared" ref="M50:M78" si="2">MONTH(B50)</f>
        <v>1</v>
      </c>
    </row>
    <row r="51" spans="1:13" ht="20.100000000000001" hidden="1" customHeight="1" x14ac:dyDescent="0.3">
      <c r="A51" s="2">
        <v>54</v>
      </c>
      <c r="B51" s="3"/>
      <c r="C51" s="4"/>
      <c r="D51" s="73"/>
      <c r="E51" s="2"/>
      <c r="F51" s="2"/>
      <c r="G51" s="2"/>
      <c r="H51" s="2"/>
      <c r="M51" s="1">
        <f t="shared" si="2"/>
        <v>1</v>
      </c>
    </row>
    <row r="52" spans="1:13" ht="20.100000000000001" hidden="1" customHeight="1" x14ac:dyDescent="0.3">
      <c r="A52" s="2">
        <v>45</v>
      </c>
      <c r="B52" s="3"/>
      <c r="C52" s="4"/>
      <c r="D52" s="5"/>
      <c r="E52" s="2"/>
      <c r="F52" s="2"/>
      <c r="G52" s="13"/>
      <c r="H52" s="2"/>
      <c r="M52" s="1">
        <f t="shared" si="2"/>
        <v>1</v>
      </c>
    </row>
    <row r="53" spans="1:13" ht="20.100000000000001" hidden="1" customHeight="1" x14ac:dyDescent="0.3">
      <c r="A53" s="2">
        <v>46</v>
      </c>
      <c r="B53" s="3"/>
      <c r="C53" s="4"/>
      <c r="D53" s="5"/>
      <c r="E53" s="31"/>
      <c r="F53" s="2"/>
      <c r="G53" s="13"/>
      <c r="H53" s="2"/>
      <c r="M53" s="1">
        <f t="shared" si="2"/>
        <v>1</v>
      </c>
    </row>
    <row r="54" spans="1:13" ht="20.100000000000001" hidden="1" customHeight="1" x14ac:dyDescent="0.3">
      <c r="A54" s="2">
        <v>47</v>
      </c>
      <c r="B54" s="3"/>
      <c r="C54" s="4"/>
      <c r="D54" s="5"/>
      <c r="E54" s="2"/>
      <c r="F54" s="2"/>
      <c r="G54" s="2"/>
      <c r="H54" s="2"/>
      <c r="M54" s="1">
        <f t="shared" si="2"/>
        <v>1</v>
      </c>
    </row>
    <row r="55" spans="1:13" ht="20.100000000000001" hidden="1" customHeight="1" x14ac:dyDescent="0.3">
      <c r="A55" s="2">
        <v>48</v>
      </c>
      <c r="B55" s="3"/>
      <c r="C55" s="4"/>
      <c r="D55" s="31"/>
      <c r="E55" s="2"/>
      <c r="F55" s="2"/>
      <c r="G55" s="2"/>
      <c r="H55" s="2"/>
      <c r="M55" s="1">
        <f t="shared" si="2"/>
        <v>1</v>
      </c>
    </row>
    <row r="56" spans="1:13" ht="20.100000000000001" hidden="1" customHeight="1" x14ac:dyDescent="0.3">
      <c r="A56" s="2">
        <v>49</v>
      </c>
      <c r="B56" s="3"/>
      <c r="C56" s="4"/>
      <c r="D56" s="5"/>
      <c r="E56" s="31"/>
      <c r="F56" s="2"/>
      <c r="G56" s="13"/>
      <c r="H56" s="2"/>
      <c r="M56" s="1">
        <f t="shared" si="2"/>
        <v>1</v>
      </c>
    </row>
    <row r="57" spans="1:13" ht="20.100000000000001" hidden="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hidden="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hidden="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hidden="1" customHeight="1" x14ac:dyDescent="0.3">
      <c r="A60" s="2">
        <v>57</v>
      </c>
      <c r="B60" s="3"/>
      <c r="C60" s="6"/>
      <c r="D60" s="5"/>
      <c r="E60" s="31"/>
      <c r="F60" s="2"/>
      <c r="G60" s="13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6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6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6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6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6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6"/>
      <c r="D71" s="5"/>
      <c r="E71" s="2"/>
      <c r="F71" s="2"/>
      <c r="G71" s="13"/>
      <c r="H71" s="2"/>
      <c r="K71" s="76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hidden="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hidden="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hidden="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hidden="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hidden="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hidden="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hidden="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hidden="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hidden="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hidden="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hidden="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hidden="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hidden="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hidden="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hidden="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hidden="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hidden="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hidden="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hidden="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4" month="2" dateTimeGrouping="month"/>
      </filters>
    </filterColumn>
    <sortState ref="A47:G68">
      <sortCondition ref="B3:B68"/>
    </sortState>
  </autoFilter>
  <sortState ref="B5:H26">
    <sortCondition ref="B5:B26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8" t="s">
        <v>12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SUM(C5:C334)</f>
        <v>2791200</v>
      </c>
      <c r="D4" s="68" t="str">
        <f>COUNTA(D5:D151)&amp;"건"</f>
        <v>13건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 t="s">
        <v>80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 t="s">
        <v>80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 t="s">
        <v>80</v>
      </c>
      <c r="J7" s="1">
        <f t="shared" si="0"/>
        <v>1</v>
      </c>
      <c r="K7" s="70"/>
    </row>
    <row r="8" spans="1:13" ht="20.100000000000001" hidden="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84</v>
      </c>
      <c r="F8" s="2" t="s">
        <v>47</v>
      </c>
      <c r="G8" s="5" t="s">
        <v>58</v>
      </c>
      <c r="H8" s="2" t="s">
        <v>80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83</v>
      </c>
      <c r="F9" s="2" t="s">
        <v>47</v>
      </c>
      <c r="G9" s="5" t="s">
        <v>57</v>
      </c>
      <c r="H9" s="2" t="s">
        <v>80</v>
      </c>
      <c r="J9" s="1">
        <f t="shared" si="0"/>
        <v>1</v>
      </c>
    </row>
    <row r="10" spans="1:13" ht="20.100000000000001" customHeight="1" x14ac:dyDescent="0.3">
      <c r="A10" s="2">
        <v>6</v>
      </c>
      <c r="B10" s="3">
        <v>45324</v>
      </c>
      <c r="C10" s="4">
        <v>559200</v>
      </c>
      <c r="D10" s="2" t="s">
        <v>92</v>
      </c>
      <c r="E10" s="5" t="s">
        <v>82</v>
      </c>
      <c r="F10" s="2" t="s">
        <v>79</v>
      </c>
      <c r="G10" s="5" t="s">
        <v>81</v>
      </c>
      <c r="H10" s="2" t="s">
        <v>80</v>
      </c>
      <c r="J10" s="1">
        <f t="shared" si="0"/>
        <v>2</v>
      </c>
    </row>
    <row r="11" spans="1:13" ht="20.100000000000001" customHeight="1" x14ac:dyDescent="0.3">
      <c r="A11" s="2">
        <v>7</v>
      </c>
      <c r="B11" s="3">
        <v>45327</v>
      </c>
      <c r="C11" s="4">
        <v>100000</v>
      </c>
      <c r="D11" s="2" t="s">
        <v>77</v>
      </c>
      <c r="E11" s="5" t="s">
        <v>78</v>
      </c>
      <c r="F11" s="2" t="s">
        <v>79</v>
      </c>
      <c r="G11" s="5" t="s">
        <v>52</v>
      </c>
      <c r="H11" s="2" t="s">
        <v>80</v>
      </c>
      <c r="J11" s="1">
        <f t="shared" si="0"/>
        <v>2</v>
      </c>
    </row>
    <row r="12" spans="1:13" ht="20.100000000000001" customHeight="1" x14ac:dyDescent="0.3">
      <c r="A12" s="2">
        <v>8</v>
      </c>
      <c r="B12" s="3">
        <v>45335</v>
      </c>
      <c r="C12" s="6">
        <v>240000</v>
      </c>
      <c r="D12" s="2" t="s">
        <v>93</v>
      </c>
      <c r="E12" s="5" t="s">
        <v>94</v>
      </c>
      <c r="F12" s="2" t="s">
        <v>95</v>
      </c>
      <c r="G12" s="5" t="s">
        <v>96</v>
      </c>
      <c r="H12" s="2" t="s">
        <v>97</v>
      </c>
      <c r="J12" s="1">
        <f t="shared" si="0"/>
        <v>2</v>
      </c>
      <c r="L12" s="70"/>
    </row>
    <row r="13" spans="1:13" ht="20.100000000000001" customHeight="1" x14ac:dyDescent="0.3">
      <c r="A13" s="2">
        <v>9</v>
      </c>
      <c r="B13" s="3">
        <v>45335</v>
      </c>
      <c r="C13" s="4">
        <v>192000</v>
      </c>
      <c r="D13" s="13" t="s">
        <v>99</v>
      </c>
      <c r="E13" s="5" t="s">
        <v>101</v>
      </c>
      <c r="F13" s="2" t="s">
        <v>95</v>
      </c>
      <c r="G13" s="5" t="s">
        <v>100</v>
      </c>
      <c r="H13" s="2" t="s">
        <v>97</v>
      </c>
      <c r="J13" s="1">
        <f t="shared" si="0"/>
        <v>2</v>
      </c>
      <c r="L13" s="71"/>
    </row>
    <row r="14" spans="1:13" ht="20.100000000000001" customHeight="1" x14ac:dyDescent="0.3">
      <c r="A14" s="2">
        <v>10</v>
      </c>
      <c r="B14" s="3">
        <v>45336</v>
      </c>
      <c r="C14" s="6">
        <v>156000</v>
      </c>
      <c r="D14" s="2" t="s">
        <v>98</v>
      </c>
      <c r="E14" s="5" t="s">
        <v>102</v>
      </c>
      <c r="F14" s="2" t="s">
        <v>95</v>
      </c>
      <c r="G14" s="5" t="s">
        <v>100</v>
      </c>
      <c r="H14" s="2" t="s">
        <v>97</v>
      </c>
      <c r="J14" s="1">
        <f t="shared" si="0"/>
        <v>2</v>
      </c>
      <c r="L14" s="77"/>
      <c r="M14" s="77"/>
    </row>
    <row r="15" spans="1:13" ht="20.100000000000001" customHeight="1" x14ac:dyDescent="0.3">
      <c r="A15" s="2">
        <v>11</v>
      </c>
      <c r="B15" s="3">
        <v>45344</v>
      </c>
      <c r="C15" s="6">
        <v>140000</v>
      </c>
      <c r="D15" s="2" t="s">
        <v>132</v>
      </c>
      <c r="E15" s="5" t="s">
        <v>133</v>
      </c>
      <c r="F15" s="2" t="s">
        <v>134</v>
      </c>
      <c r="G15" s="5" t="s">
        <v>135</v>
      </c>
      <c r="H15" s="2" t="s">
        <v>136</v>
      </c>
      <c r="J15" s="1">
        <f t="shared" si="0"/>
        <v>2</v>
      </c>
      <c r="L15" s="77"/>
      <c r="M15" s="77"/>
    </row>
    <row r="16" spans="1:13" ht="20.100000000000001" customHeight="1" x14ac:dyDescent="0.3">
      <c r="A16" s="2">
        <v>12</v>
      </c>
      <c r="B16" s="3">
        <v>45349</v>
      </c>
      <c r="C16" s="6">
        <v>240000</v>
      </c>
      <c r="D16" s="2" t="s">
        <v>137</v>
      </c>
      <c r="E16" s="5" t="s">
        <v>141</v>
      </c>
      <c r="F16" s="2" t="s">
        <v>138</v>
      </c>
      <c r="G16" s="5" t="s">
        <v>142</v>
      </c>
      <c r="H16" s="2" t="s">
        <v>139</v>
      </c>
      <c r="J16" s="1">
        <f t="shared" si="0"/>
        <v>2</v>
      </c>
      <c r="L16" s="77"/>
      <c r="M16" s="77"/>
    </row>
    <row r="17" spans="1:14" ht="20.100000000000001" customHeight="1" x14ac:dyDescent="0.3">
      <c r="A17" s="2">
        <v>13</v>
      </c>
      <c r="B17" s="3">
        <v>45351</v>
      </c>
      <c r="C17" s="4">
        <v>173000</v>
      </c>
      <c r="D17" s="13" t="s">
        <v>155</v>
      </c>
      <c r="E17" s="5" t="s">
        <v>156</v>
      </c>
      <c r="F17" s="2" t="s">
        <v>157</v>
      </c>
      <c r="G17" s="5" t="s">
        <v>158</v>
      </c>
      <c r="H17" s="2" t="s">
        <v>44</v>
      </c>
      <c r="J17" s="1">
        <f t="shared" si="0"/>
        <v>2</v>
      </c>
      <c r="L17" s="77"/>
      <c r="M17" s="77"/>
    </row>
    <row r="18" spans="1:14" ht="20.100000000000001" hidden="1" customHeight="1" x14ac:dyDescent="0.3">
      <c r="A18" s="2">
        <v>14</v>
      </c>
      <c r="B18" s="3"/>
      <c r="C18" s="4"/>
      <c r="D18" s="2"/>
      <c r="E18" s="5"/>
      <c r="F18" s="2"/>
      <c r="G18" s="5"/>
      <c r="H18" s="2"/>
      <c r="J18" s="1">
        <f t="shared" si="0"/>
        <v>1</v>
      </c>
      <c r="M18" s="70"/>
      <c r="N18" s="71"/>
    </row>
    <row r="19" spans="1:14" ht="20.100000000000001" hidden="1" customHeight="1" x14ac:dyDescent="0.3">
      <c r="A19" s="2">
        <v>15</v>
      </c>
      <c r="B19" s="3"/>
      <c r="C19" s="4"/>
      <c r="D19" s="13"/>
      <c r="E19" s="5"/>
      <c r="F19" s="2"/>
      <c r="G19" s="5"/>
      <c r="H19" s="2"/>
      <c r="J19" s="1">
        <f t="shared" si="0"/>
        <v>1</v>
      </c>
    </row>
    <row r="20" spans="1:14" ht="20.100000000000001" hidden="1" customHeight="1" x14ac:dyDescent="0.3">
      <c r="A20" s="2">
        <v>16</v>
      </c>
      <c r="B20" s="3"/>
      <c r="C20" s="4"/>
      <c r="D20" s="2"/>
      <c r="E20" s="5"/>
      <c r="F20" s="2"/>
      <c r="G20" s="5"/>
      <c r="H20" s="2"/>
      <c r="J20" s="1">
        <f t="shared" si="0"/>
        <v>1</v>
      </c>
    </row>
    <row r="21" spans="1:14" ht="20.100000000000001" hidden="1" customHeight="1" x14ac:dyDescent="0.3">
      <c r="A21" s="2">
        <v>17</v>
      </c>
      <c r="B21" s="3"/>
      <c r="C21" s="4"/>
      <c r="D21" s="2"/>
      <c r="E21" s="5"/>
      <c r="F21" s="2"/>
      <c r="G21" s="5"/>
      <c r="H21" s="2"/>
      <c r="J21" s="1">
        <f t="shared" si="0"/>
        <v>1</v>
      </c>
    </row>
    <row r="22" spans="1:14" ht="20.100000000000001" hidden="1" customHeight="1" x14ac:dyDescent="0.3">
      <c r="A22" s="2">
        <v>18</v>
      </c>
      <c r="B22" s="3"/>
      <c r="C22" s="6"/>
      <c r="D22" s="13"/>
      <c r="E22" s="5"/>
      <c r="F22" s="2"/>
      <c r="G22" s="5"/>
      <c r="H22" s="2"/>
      <c r="J22" s="1">
        <f t="shared" si="0"/>
        <v>1</v>
      </c>
    </row>
    <row r="23" spans="1:14" ht="20.100000000000001" hidden="1" customHeight="1" x14ac:dyDescent="0.3">
      <c r="A23" s="2">
        <v>19</v>
      </c>
      <c r="B23" s="3"/>
      <c r="C23" s="6"/>
      <c r="D23" s="13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hidden="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hidden="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hidden="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hidden="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hidden="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hidden="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hidden="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4" month="2" dateTimeGrouping="month"/>
      </filters>
    </filterColumn>
  </autoFilter>
  <sortState ref="B5:H16">
    <sortCondition ref="B5:B16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8" t="s">
        <v>13</v>
      </c>
      <c r="B1" s="108"/>
      <c r="C1" s="108"/>
      <c r="D1" s="108"/>
      <c r="E1" s="108"/>
      <c r="F1" s="108"/>
      <c r="G1" s="108"/>
    </row>
    <row r="3" spans="1:12" ht="20.100000000000001" customHeight="1" x14ac:dyDescent="0.3">
      <c r="A3" s="61" t="s">
        <v>10</v>
      </c>
      <c r="B3" s="61" t="s">
        <v>6</v>
      </c>
      <c r="C3" s="61" t="s">
        <v>36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customHeight="1" x14ac:dyDescent="0.3">
      <c r="A4" s="109" t="s">
        <v>35</v>
      </c>
      <c r="B4" s="110"/>
      <c r="C4" s="62">
        <f>SUM(C5:C150)</f>
        <v>0</v>
      </c>
      <c r="D4" s="63" t="str">
        <f>COUNTA(D5:D151)&amp;"건"</f>
        <v>0건</v>
      </c>
      <c r="E4" s="63"/>
      <c r="F4" s="63"/>
      <c r="G4" s="63"/>
    </row>
    <row r="5" spans="1:12" ht="20.100000000000001" customHeight="1" x14ac:dyDescent="0.3">
      <c r="A5" s="18">
        <v>1</v>
      </c>
      <c r="B5" s="19"/>
      <c r="C5" s="20"/>
      <c r="D5" s="18"/>
      <c r="E5" s="18"/>
      <c r="F5" s="5" t="s">
        <v>159</v>
      </c>
      <c r="G5" s="18"/>
      <c r="L5" s="11">
        <f t="shared" ref="L5:L18" si="0">MONTH(B5)</f>
        <v>1</v>
      </c>
    </row>
    <row r="6" spans="1:12" ht="20.100000000000001" customHeight="1" x14ac:dyDescent="0.3">
      <c r="A6" s="18">
        <v>2</v>
      </c>
      <c r="B6" s="19"/>
      <c r="C6" s="20"/>
      <c r="D6" s="18"/>
      <c r="E6" s="18"/>
      <c r="F6" s="5"/>
      <c r="G6" s="18"/>
      <c r="L6" s="11">
        <f t="shared" si="0"/>
        <v>1</v>
      </c>
    </row>
    <row r="7" spans="1:12" ht="20.100000000000001" customHeight="1" x14ac:dyDescent="0.3">
      <c r="A7" s="18">
        <v>3</v>
      </c>
      <c r="B7" s="19"/>
      <c r="C7" s="20"/>
      <c r="D7" s="18"/>
      <c r="E7" s="18"/>
      <c r="F7" s="2"/>
      <c r="G7" s="18"/>
      <c r="L7" s="11">
        <f t="shared" si="0"/>
        <v>1</v>
      </c>
    </row>
    <row r="8" spans="1:12" ht="20.100000000000001" customHeight="1" x14ac:dyDescent="0.3">
      <c r="A8" s="18">
        <v>4</v>
      </c>
      <c r="B8" s="19"/>
      <c r="C8" s="20"/>
      <c r="D8" s="18"/>
      <c r="E8" s="18"/>
      <c r="F8" s="2"/>
      <c r="G8" s="18"/>
      <c r="L8" s="11">
        <f t="shared" si="0"/>
        <v>1</v>
      </c>
    </row>
    <row r="9" spans="1:12" ht="20.100000000000001" customHeight="1" x14ac:dyDescent="0.3">
      <c r="A9" s="18">
        <v>5</v>
      </c>
      <c r="B9" s="19"/>
      <c r="C9" s="20"/>
      <c r="D9" s="18"/>
      <c r="E9" s="18"/>
      <c r="F9" s="5"/>
      <c r="G9" s="18"/>
      <c r="K9" s="22"/>
      <c r="L9" s="11">
        <f t="shared" si="0"/>
        <v>1</v>
      </c>
    </row>
    <row r="10" spans="1:12" ht="20.100000000000001" customHeight="1" x14ac:dyDescent="0.3">
      <c r="A10" s="18">
        <v>6</v>
      </c>
      <c r="B10" s="19"/>
      <c r="C10" s="74"/>
      <c r="D10" s="18"/>
      <c r="E10" s="18"/>
      <c r="F10" s="5"/>
      <c r="G10" s="18"/>
      <c r="K10" s="72"/>
      <c r="L10" s="11">
        <f t="shared" si="0"/>
        <v>1</v>
      </c>
    </row>
    <row r="11" spans="1:12" ht="20.10000000000000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/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1" t="s">
        <v>27</v>
      </c>
      <c r="C1" s="111"/>
      <c r="D1" s="111"/>
      <c r="E1" s="111"/>
      <c r="F1" s="111"/>
    </row>
    <row r="2" spans="2:11" ht="24" customHeight="1" x14ac:dyDescent="0.3">
      <c r="B2" s="37"/>
      <c r="C2" s="38" t="s">
        <v>38</v>
      </c>
      <c r="D2" s="39" t="s">
        <v>29</v>
      </c>
      <c r="E2" s="81" t="s">
        <v>39</v>
      </c>
      <c r="F2" s="40" t="s">
        <v>30</v>
      </c>
    </row>
    <row r="3" spans="2:11" ht="24" customHeight="1" x14ac:dyDescent="0.3">
      <c r="B3" s="79" t="s">
        <v>37</v>
      </c>
      <c r="C3" s="78">
        <f>SUM(C4:C11)</f>
        <v>16100000</v>
      </c>
      <c r="D3" s="78">
        <f t="shared" ref="D3:F3" si="0">SUM(D4:D11)</f>
        <v>2906000</v>
      </c>
      <c r="E3" s="82">
        <f>D3/C3*100</f>
        <v>18.049689440993788</v>
      </c>
      <c r="F3" s="80">
        <f t="shared" si="0"/>
        <v>13194000</v>
      </c>
    </row>
    <row r="4" spans="2:11" ht="24" customHeight="1" x14ac:dyDescent="0.3">
      <c r="B4" s="41" t="s">
        <v>20</v>
      </c>
      <c r="C4" s="36">
        <v>7000000</v>
      </c>
      <c r="D4" s="36">
        <f>SUMIF(기관운영업무추진비!$F$5:$F$317,$B4,기관운영업무추진비!$C$5:$C$317)</f>
        <v>1816000</v>
      </c>
      <c r="E4" s="83">
        <f>D4/C4*100</f>
        <v>25.942857142857147</v>
      </c>
      <c r="F4" s="42">
        <f>C4-D4</f>
        <v>5184000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0</v>
      </c>
      <c r="E5" s="83">
        <f t="shared" ref="E5:E10" si="1">D5/C5*100</f>
        <v>0</v>
      </c>
      <c r="F5" s="42">
        <f t="shared" ref="F5:F11" si="2">C5-D5</f>
        <v>1300000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0</v>
      </c>
      <c r="E6" s="83">
        <f t="shared" si="1"/>
        <v>0</v>
      </c>
      <c r="F6" s="42">
        <f t="shared" si="2"/>
        <v>1300000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200000</v>
      </c>
      <c r="E7" s="83">
        <f t="shared" si="1"/>
        <v>15.384615384615385</v>
      </c>
      <c r="F7" s="42">
        <f t="shared" si="2"/>
        <v>1100000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120000</v>
      </c>
      <c r="E8" s="83">
        <f t="shared" si="1"/>
        <v>9.2307692307692317</v>
      </c>
      <c r="F8" s="42">
        <f t="shared" si="2"/>
        <v>1180000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270000</v>
      </c>
      <c r="E9" s="83">
        <f t="shared" si="1"/>
        <v>20.76923076923077</v>
      </c>
      <c r="F9" s="42">
        <f t="shared" si="2"/>
        <v>1030000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500000</v>
      </c>
      <c r="E10" s="83">
        <f t="shared" si="1"/>
        <v>38.461538461538467</v>
      </c>
      <c r="F10" s="42">
        <f t="shared" si="2"/>
        <v>800000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0</v>
      </c>
      <c r="E11" s="84">
        <f>D11/C11*100</f>
        <v>0</v>
      </c>
      <c r="F11" s="45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2024-03-06T06:12:00Z</dcterms:modified>
</cp:coreProperties>
</file>