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13_ncr:1_{D82A915A-FABD-48C1-AC07-E90B0F954949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5" l="1"/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<sst xmlns="http://schemas.openxmlformats.org/spreadsheetml/2006/main" count="452" uniqueCount="278">
  <si>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</si>
  <si>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</si>
  <si>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</si>
  <si>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</si>
  <si>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</si>
  <si>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</si>
  <si>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</si>
  <si>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</si>
  <si>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</si>
  <si>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</si>
  <si>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</si>
  <si>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</si>
  <si>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</si>
  <si>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</si>
  <si>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</si>
  <si>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</si>
  <si>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</si>
  <si>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</si>
  <si>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</si>
  <si>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</si>
  <si>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</si>
  <si>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</si>
  <si>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</si>
  <si>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</si>
  <si>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</si>
  <si>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</si>
  <si>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</si>
  <si>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</si>
  <si>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</si>
  <si>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</si>
  <si>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</si>
  <si>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</si>
  <si>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</si>
  <si>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</si>
  <si>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</si>
  <si>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</si>
  <si>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</si>
  <si>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</si>
  <si>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</si>
  <si>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</si>
  <si>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</si>
  <si>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</si>
  <si>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</si>
  <si>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</si>
  <si>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</si>
  <si>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</si>
  <si>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</si>
  <si>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</si>
  <si>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</si>
  <si>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</si>
  <si>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</si>
  <si>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</si>
  <si>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</si>
  <si>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</si>
  <si>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</si>
  <si>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</si>
  <si>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</si>
  <si>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</si>
  <si>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</si>
  <si>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</si>
  <si>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</si>
  <si>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</si>
  <si>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</si>
  <si>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</si>
  <si>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</si>
  <si>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</si>
  <si>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</si>
  <si>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</si>
  <si>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</si>
  <si>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</si>
  <si>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</si>
  <si>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</si>
  <si>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</si>
  <si>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</si>
  <si>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</si>
  <si>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</si>
  <si>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</si>
  <si>
    <t>현진원예</t>
    <phoneticPr fontId="2" type="noConversion"/>
  </si>
  <si>
    <t>고양경찰서장</t>
    <phoneticPr fontId="2" type="noConversion"/>
  </si>
  <si>
    <t>서장</t>
    <phoneticPr fontId="2" type="noConversion"/>
  </si>
  <si>
    <t>카드</t>
    <phoneticPr fontId="2" type="noConversion"/>
  </si>
  <si>
    <t>소방정책자문위원회 설 명절 감사 물품 구매</t>
    <phoneticPr fontId="2" type="noConversion"/>
  </si>
  <si>
    <t>소방정책자문위원 15명</t>
    <phoneticPr fontId="2" type="noConversion"/>
  </si>
  <si>
    <t>소방정책자문위원 등 12명</t>
    <phoneticPr fontId="2" type="noConversion"/>
  </si>
  <si>
    <t>도의원 등 3명</t>
    <phoneticPr fontId="2" type="noConversion"/>
  </si>
  <si>
    <t>설 명절 직원격려 물품 구매</t>
    <phoneticPr fontId="2" type="noConversion"/>
  </si>
  <si>
    <t>카드</t>
    <phoneticPr fontId="2" type="noConversion"/>
  </si>
  <si>
    <t>경조사비 지급(능곡119안저센터 오OO-처 조모 별세)</t>
    <phoneticPr fontId="2" type="noConversion"/>
  </si>
  <si>
    <t>씨스페이스(능곡점)</t>
    <phoneticPr fontId="2" type="noConversion"/>
  </si>
  <si>
    <t>소방 28명</t>
    <phoneticPr fontId="2" type="noConversion"/>
  </si>
  <si>
    <t>능곡센터장</t>
    <phoneticPr fontId="2" type="noConversion"/>
  </si>
  <si>
    <t>(능곡) 설 명절 직원 격려물품 구매에 따른 비용 지급 요청</t>
  </si>
  <si>
    <t>홈플러스 킨텍스점</t>
    <phoneticPr fontId="2" type="noConversion"/>
  </si>
  <si>
    <t>메디팜일산약국</t>
    <phoneticPr fontId="2" type="noConversion"/>
  </si>
  <si>
    <t>유관기관 6명</t>
    <phoneticPr fontId="2" type="noConversion"/>
  </si>
  <si>
    <t>서장</t>
    <phoneticPr fontId="2" type="noConversion"/>
  </si>
  <si>
    <t>2월 유관기관 방문 등에 필요한 기념품 구매</t>
    <phoneticPr fontId="2" type="noConversion"/>
  </si>
  <si>
    <t>카드</t>
    <phoneticPr fontId="2" type="noConversion"/>
  </si>
  <si>
    <t>원주추옥</t>
    <phoneticPr fontId="2" type="noConversion"/>
  </si>
  <si>
    <t>산이화</t>
    <phoneticPr fontId="2" type="noConversion"/>
  </si>
  <si>
    <t>경기도의회 도의원 초청 소방정책보고회 비용</t>
    <phoneticPr fontId="2" type="noConversion"/>
  </si>
  <si>
    <t>도의원 등 6명</t>
    <phoneticPr fontId="2" type="noConversion"/>
  </si>
  <si>
    <t>도의원 등 10명</t>
    <phoneticPr fontId="2" type="noConversion"/>
  </si>
  <si>
    <t>팬시어쿠파</t>
    <phoneticPr fontId="2" type="noConversion"/>
  </si>
  <si>
    <t>고양소방서 전직원</t>
    <phoneticPr fontId="2" type="noConversion"/>
  </si>
  <si>
    <t>긴자료코 삼송점</t>
    <phoneticPr fontId="2" type="noConversion"/>
  </si>
  <si>
    <t>백채김치찌개 신원점</t>
    <phoneticPr fontId="2" type="noConversion"/>
  </si>
  <si>
    <t>버거리(원흥역점)</t>
    <phoneticPr fontId="2" type="noConversion"/>
  </si>
  <si>
    <t>맘스터치 고양동점</t>
    <phoneticPr fontId="2" type="noConversion"/>
  </si>
  <si>
    <t>도미노피자 고양점</t>
    <phoneticPr fontId="2" type="noConversion"/>
  </si>
  <si>
    <t>싸이버거 고양동점</t>
    <phoneticPr fontId="2" type="noConversion"/>
  </si>
  <si>
    <t>삼송센터장</t>
    <phoneticPr fontId="2" type="noConversion"/>
  </si>
  <si>
    <t>소방 8명</t>
    <phoneticPr fontId="2" type="noConversion"/>
  </si>
  <si>
    <t>소방 3명</t>
    <phoneticPr fontId="2" type="noConversion"/>
  </si>
  <si>
    <t>소방 6명</t>
    <phoneticPr fontId="2" type="noConversion"/>
  </si>
  <si>
    <t>2024년 삼송119안전센터 설연휴 직원 격려 간담회 - 1팀</t>
    <phoneticPr fontId="2" type="noConversion"/>
  </si>
  <si>
    <t>2024년 삼송119안전센터 설연휴 직원 격려 간담회 - 2팀</t>
    <phoneticPr fontId="2" type="noConversion"/>
  </si>
  <si>
    <t>2024년 삼송119안전센터 설연휴 직원 격려 간담회 - 3팀</t>
    <phoneticPr fontId="2" type="noConversion"/>
  </si>
  <si>
    <t>2024년 삼송119안전센터 설연휴 직원 격려 간담회 -고양지역대 1팀</t>
    <phoneticPr fontId="2" type="noConversion"/>
  </si>
  <si>
    <t>2024년 삼송119안전센터 설연휴 직원 격려 간담회 - 고양지역대 2팀</t>
    <phoneticPr fontId="2" type="noConversion"/>
  </si>
  <si>
    <t>2024년 삼송119안전센터 설연휴 직원 격려 간담회 - 고양지역대 3팀</t>
    <phoneticPr fontId="2" type="noConversion"/>
  </si>
  <si>
    <t>나이스누미츄 일산장항점</t>
    <phoneticPr fontId="2" type="noConversion"/>
  </si>
  <si>
    <t>원당센터장</t>
    <phoneticPr fontId="2" type="noConversion"/>
  </si>
  <si>
    <t>소방 9명</t>
    <phoneticPr fontId="2" type="noConversion"/>
  </si>
  <si>
    <t>(원당)센터장과 소통을 위한 1분기 간담회 실시에 따른 비용 - 3팀</t>
    <phoneticPr fontId="2" type="noConversion"/>
  </si>
  <si>
    <t>도의원 1명</t>
    <phoneticPr fontId="2" type="noConversion"/>
  </si>
  <si>
    <t>경조사비 지급(안전행정위원회 도의원 박○○ - 모친 별세)</t>
    <phoneticPr fontId="2" type="noConversion"/>
  </si>
  <si>
    <t>경조사비 지급(119구급대 안OO-조모 별세)</t>
    <phoneticPr fontId="2" type="noConversion"/>
  </si>
  <si>
    <t>경조사비 지급(능곡119안전센터 이OO-조모 별세)</t>
    <phoneticPr fontId="2" type="noConversion"/>
  </si>
  <si>
    <t>명륜진사갈비(일산대화점)</t>
    <phoneticPr fontId="2" type="noConversion"/>
  </si>
  <si>
    <t>(행신) 직원 간담회 결과 및 경비 지급 건의 - 1팀</t>
  </si>
  <si>
    <t>소방 11명</t>
    <phoneticPr fontId="2" type="noConversion"/>
  </si>
  <si>
    <t>방아간집</t>
    <phoneticPr fontId="2" type="noConversion"/>
  </si>
  <si>
    <t>인사담당관 소속팀장 등 8명</t>
    <phoneticPr fontId="2" type="noConversion"/>
  </si>
  <si>
    <t>서장</t>
    <phoneticPr fontId="2" type="noConversion"/>
  </si>
  <si>
    <t>소방관서 인사운영 컨설팅 및 소통을 위한 정담회</t>
    <phoneticPr fontId="2" type="noConversion"/>
  </si>
  <si>
    <t>카드</t>
    <phoneticPr fontId="2" type="noConversion"/>
  </si>
  <si>
    <t>산이화</t>
    <phoneticPr fontId="2" type="noConversion"/>
  </si>
  <si>
    <t>서장</t>
    <phoneticPr fontId="2" type="noConversion"/>
  </si>
  <si>
    <t>카드</t>
    <phoneticPr fontId="2" type="noConversion"/>
  </si>
  <si>
    <t>현금</t>
    <phoneticPr fontId="2" type="noConversion"/>
  </si>
  <si>
    <t>언론인 등 8명</t>
    <phoneticPr fontId="2" type="noConversion"/>
  </si>
  <si>
    <t>주요정책 소통을 위한 지역언론인 간담회</t>
    <phoneticPr fontId="2" type="noConversion"/>
  </si>
  <si>
    <t>허당</t>
    <phoneticPr fontId="2" type="noConversion"/>
  </si>
  <si>
    <t>소방 16명</t>
    <phoneticPr fontId="2" type="noConversion"/>
  </si>
  <si>
    <t>(원당)직원간 소통 및 화합을 1분기 간담회 실시에 따른 비용 - 1팀</t>
    <phoneticPr fontId="2" type="noConversion"/>
  </si>
  <si>
    <t>안녕로메</t>
    <phoneticPr fontId="2" type="noConversion"/>
  </si>
  <si>
    <t>소방 40명</t>
    <phoneticPr fontId="2" type="noConversion"/>
  </si>
  <si>
    <t>서장</t>
    <phoneticPr fontId="2" type="noConversion"/>
  </si>
  <si>
    <t>구급대원 등급별 응급처치 교육 참석자 격려 물품 구매</t>
    <phoneticPr fontId="2" type="noConversion"/>
  </si>
  <si>
    <t>-</t>
  </si>
  <si>
    <t>소방 1명</t>
  </si>
  <si>
    <t>경조사비 지급(119구급대 박OO-본인 결혼)</t>
  </si>
  <si>
    <t>경조사비 지급(119구급대 윤OO-본인 결혼)</t>
  </si>
  <si>
    <t>하루방</t>
    <phoneticPr fontId="2" type="noConversion"/>
  </si>
  <si>
    <t>도의원 등 7명</t>
    <phoneticPr fontId="2" type="noConversion"/>
  </si>
  <si>
    <t>서장</t>
    <phoneticPr fontId="2" type="noConversion"/>
  </si>
  <si>
    <t>주요 정책 소통을 위한 도의원 간담회</t>
    <phoneticPr fontId="2" type="noConversion"/>
  </si>
  <si>
    <t>경조사비 지급(119구급대 이OO-본인 결혼)</t>
    <phoneticPr fontId="2" type="noConversion"/>
  </si>
  <si>
    <t>꼬꼬닭내장</t>
    <phoneticPr fontId="2" type="noConversion"/>
  </si>
  <si>
    <t>소방행정기획과장 등 6명</t>
    <phoneticPr fontId="2" type="noConversion"/>
  </si>
  <si>
    <t>서장</t>
    <phoneticPr fontId="2" type="noConversion"/>
  </si>
  <si>
    <t>고양소방서 주요사업 추진을 위한 업무협의 간담회</t>
    <phoneticPr fontId="2" type="noConversion"/>
  </si>
  <si>
    <t>서장</t>
    <phoneticPr fontId="2" type="noConversion"/>
  </si>
  <si>
    <t>2024회계연도 세출예산 신속집행 추진 부서 격려 간담회</t>
    <phoneticPr fontId="2" type="noConversion"/>
  </si>
  <si>
    <t>카드</t>
    <phoneticPr fontId="2" type="noConversion"/>
  </si>
  <si>
    <t>방아간집</t>
    <phoneticPr fontId="2" type="noConversion"/>
  </si>
  <si>
    <t>화로상회</t>
    <phoneticPr fontId="2" type="noConversion"/>
  </si>
  <si>
    <t>소방 16명</t>
    <phoneticPr fontId="2" type="noConversion"/>
  </si>
  <si>
    <t>(원당)직원간 소통 및 화합을 위한 1분기 간담회 실시 - 2팀</t>
    <phoneticPr fontId="2" type="noConversion"/>
  </si>
  <si>
    <t>㈜교보문고 은평점</t>
    <phoneticPr fontId="2" type="noConversion"/>
  </si>
  <si>
    <t>소방 90명</t>
    <phoneticPr fontId="2" type="noConversion"/>
  </si>
  <si>
    <t>2024년 1분기 직원 생일 기념품 구매 대금 지급</t>
    <phoneticPr fontId="2" type="noConversion"/>
  </si>
  <si>
    <t>카드</t>
    <phoneticPr fontId="2" type="noConversion"/>
  </si>
  <si>
    <t>쿨참치</t>
    <phoneticPr fontId="2" type="noConversion"/>
  </si>
  <si>
    <t>서장</t>
    <phoneticPr fontId="2" type="noConversion"/>
  </si>
  <si>
    <t>소방 8명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</si>
  <si>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</si>
  <si>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</si>
  <si>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주요 소방정책 홍보를 위한 지역 언론인 간담회</t>
    <phoneticPr fontId="2" type="noConversion"/>
  </si>
  <si>
    <t>경조사비 지급(행신119구급대 김OO-부친 별세)</t>
    <phoneticPr fontId="2" type="noConversion"/>
  </si>
  <si>
    <t>24시동대구탕</t>
    <phoneticPr fontId="2" type="noConversion"/>
  </si>
  <si>
    <t>언론인 등 8명</t>
    <phoneticPr fontId="2" type="noConversion"/>
  </si>
  <si>
    <t>경조사비 지급(현장지휘단 김OO-모친 별세)</t>
    <phoneticPr fontId="2" type="noConversion"/>
  </si>
  <si>
    <t>화룡반점</t>
    <phoneticPr fontId="2" type="noConversion"/>
  </si>
  <si>
    <t>소방 11명</t>
    <phoneticPr fontId="2" type="noConversion"/>
  </si>
  <si>
    <t>(행신) 직원 간담회 결과 및 경비 지급 건의 - 2팀</t>
    <phoneticPr fontId="2" type="noConversion"/>
  </si>
  <si>
    <t>삼송센터장</t>
    <phoneticPr fontId="2" type="noConversion"/>
  </si>
  <si>
    <t>소방 1명</t>
    <phoneticPr fontId="2" type="noConversion"/>
  </si>
  <si>
    <t>네이버 파이낸셜</t>
    <phoneticPr fontId="2" type="noConversion"/>
  </si>
  <si>
    <t>소방 11명</t>
    <phoneticPr fontId="2" type="noConversion"/>
  </si>
  <si>
    <t>메가MGC커피(고양신원마을점)</t>
    <phoneticPr fontId="2" type="noConversion"/>
  </si>
  <si>
    <t>갈갈커피</t>
    <phoneticPr fontId="2" type="noConversion"/>
  </si>
  <si>
    <t>소방 8명</t>
    <phoneticPr fontId="2" type="noConversion"/>
  </si>
  <si>
    <t>소방 5명</t>
    <phoneticPr fontId="2" type="noConversion"/>
  </si>
  <si>
    <t>싸다구김밥</t>
    <phoneticPr fontId="2" type="noConversion"/>
  </si>
  <si>
    <t>맥도날드 고양DT점</t>
    <phoneticPr fontId="2" type="noConversion"/>
  </si>
  <si>
    <t>2024년 삼송119안전센터 조직개편에 따른 직원 화합 및 격려를 위한 간담회-1팀</t>
    <phoneticPr fontId="2" type="noConversion"/>
  </si>
  <si>
    <t>2024년 삼송119안전센터 조직개편에 따른 직원 화합 및 격려를 위한 간담회-2팀</t>
    <phoneticPr fontId="2" type="noConversion"/>
  </si>
  <si>
    <t>2024년 삼송119안전센터 조직개편에 따른 직원 화합 및 격려를 위한 간담회-3팀</t>
    <phoneticPr fontId="2" type="noConversion"/>
  </si>
  <si>
    <t>2024년 삼송119안전센터 조직개편에 따른 직원 화합 및 격려를 위한 간담회-고양3팀</t>
    <phoneticPr fontId="2" type="noConversion"/>
  </si>
  <si>
    <t>2024년 삼송119안전센터 조직개편에 따른 직원 화합 및 격려를 위한 간담회-고양1팀</t>
    <phoneticPr fontId="2" type="noConversion"/>
  </si>
  <si>
    <t>2024년 삼송119안전센터 조직개편에 따른 직원 화합 및 격려를 위한 간담회-고양2팀</t>
    <phoneticPr fontId="2" type="noConversion"/>
  </si>
  <si>
    <t>수빈</t>
    <phoneticPr fontId="2" type="noConversion"/>
  </si>
  <si>
    <t>소방정책자문위원 등 6명</t>
    <phoneticPr fontId="2" type="noConversion"/>
  </si>
  <si>
    <t>서장</t>
    <phoneticPr fontId="2" type="noConversion"/>
  </si>
  <si>
    <t>주요 정책 소통을 위한 소방정책자문위원회 간담회</t>
    <phoneticPr fontId="2" type="noConversion"/>
  </si>
  <si>
    <t>폭풍장어본점</t>
    <phoneticPr fontId="2" type="noConversion"/>
  </si>
  <si>
    <t>소방 7명</t>
    <phoneticPr fontId="2" type="noConversion"/>
  </si>
  <si>
    <t>구조대장</t>
    <phoneticPr fontId="2" type="noConversion"/>
  </si>
  <si>
    <t>(구조대)간담회 실시 결과 및 경비지급 건의-3팀</t>
    <phoneticPr fontId="2" type="noConversion"/>
  </si>
  <si>
    <t>카드</t>
    <phoneticPr fontId="2" type="noConversion"/>
  </si>
  <si>
    <t>현금</t>
  </si>
  <si>
    <t>서장</t>
    <phoneticPr fontId="2" type="noConversion"/>
  </si>
  <si>
    <t>경조사비 지급(원당119안전센터 박OO-모친 별세)</t>
    <phoneticPr fontId="2" type="noConversion"/>
  </si>
  <si>
    <t>경조사비 지급(원당119안전센터 정OO-본인 결혼)</t>
    <phoneticPr fontId="2" type="noConversion"/>
  </si>
  <si>
    <t>경조사비 지급(원당119안전센터 홍OO-모친 별세)</t>
    <phoneticPr fontId="2" type="noConversion"/>
  </si>
  <si>
    <t>(능곡) 2024년 소방기술경연대회 참가 직원 간담회 비용 지급 요청</t>
  </si>
  <si>
    <t>소방 6명</t>
    <phoneticPr fontId="2" type="noConversion"/>
  </si>
  <si>
    <t>능곡센터장</t>
    <phoneticPr fontId="2" type="noConversion"/>
  </si>
  <si>
    <t>㈜투엠에이치(텍캠)</t>
    <phoneticPr fontId="2" type="noConversion"/>
  </si>
  <si>
    <t>고자리냉면</t>
    <phoneticPr fontId="2" type="noConversion"/>
  </si>
  <si>
    <t>서장</t>
    <phoneticPr fontId="2" type="noConversion"/>
  </si>
  <si>
    <t>청렴소통문화 향상을 위한 청렴정책컨설팅 정담회</t>
    <phoneticPr fontId="2" type="noConversion"/>
  </si>
  <si>
    <t>소방감사과장 등 7명</t>
    <phoneticPr fontId="2" type="noConversion"/>
  </si>
  <si>
    <t>경조사비 지급(능곡119안전센터 임OO-본인 결혼)</t>
    <phoneticPr fontId="2" type="noConversion"/>
  </si>
  <si>
    <t>경조사비 지급(원당119안전센터 안OO-본인 결혼)</t>
    <phoneticPr fontId="2" type="noConversion"/>
  </si>
  <si>
    <t>락8848㈜</t>
    <phoneticPr fontId="2" type="noConversion"/>
  </si>
  <si>
    <t>네이버파이낸셜</t>
    <phoneticPr fontId="2" type="noConversion"/>
  </si>
  <si>
    <t>위메프</t>
    <phoneticPr fontId="2" type="noConversion"/>
  </si>
  <si>
    <t>G마켓</t>
    <phoneticPr fontId="2" type="noConversion"/>
  </si>
  <si>
    <t>쿠팡㈜</t>
    <phoneticPr fontId="2" type="noConversion"/>
  </si>
  <si>
    <t>카드</t>
    <phoneticPr fontId="2" type="noConversion"/>
  </si>
  <si>
    <t>직장동호회</t>
    <phoneticPr fontId="2" type="noConversion"/>
  </si>
  <si>
    <t>2024년 상반기 직장동호회 지원물품 구매-테니스</t>
    <phoneticPr fontId="2" type="noConversion"/>
  </si>
  <si>
    <t>2024년 상반기 직장동호회 지원물품 구매-클라이밍</t>
    <phoneticPr fontId="2" type="noConversion"/>
  </si>
  <si>
    <t>2024년 상반기 직장동호회 지원물품 구매-탁구</t>
    <phoneticPr fontId="2" type="noConversion"/>
  </si>
  <si>
    <t>2024년 상반기 직장동호회 지원물품 구매-족구</t>
    <phoneticPr fontId="2" type="noConversion"/>
  </si>
  <si>
    <t>경조사비 지급(소방행정과 이OO-모친 별세)</t>
    <phoneticPr fontId="2" type="noConversion"/>
  </si>
  <si>
    <t>(능곡) 소속직원 배우자출산 격려물품 구매</t>
    <phoneticPr fontId="2" type="noConversion"/>
  </si>
  <si>
    <t>쿠팡㈜</t>
    <phoneticPr fontId="2" type="noConversion"/>
  </si>
  <si>
    <t>소방 1명</t>
    <phoneticPr fontId="2" type="noConversion"/>
  </si>
  <si>
    <t>강강술래늘봄농원점</t>
    <phoneticPr fontId="2" type="noConversion"/>
  </si>
  <si>
    <t>북부본부 이동점검반 등 3명</t>
    <phoneticPr fontId="2" type="noConversion"/>
  </si>
  <si>
    <t>서장</t>
    <phoneticPr fontId="2" type="noConversion"/>
  </si>
  <si>
    <t>소방차량 점검 및 신규 장비관리시스템 정착을 위한 장비관리 컨설팅 간담회</t>
    <phoneticPr fontId="2" type="noConversion"/>
  </si>
  <si>
    <t>도원참치</t>
    <phoneticPr fontId="2" type="noConversion"/>
  </si>
  <si>
    <t>덕양구청장 등 10명</t>
    <phoneticPr fontId="2" type="noConversion"/>
  </si>
  <si>
    <t>서장</t>
    <phoneticPr fontId="2" type="noConversion"/>
  </si>
  <si>
    <t>고양소방서 업무협의를 위한 유관기관장 간담회</t>
    <phoneticPr fontId="2" type="noConversion"/>
  </si>
  <si>
    <t>카드</t>
    <phoneticPr fontId="2" type="noConversion"/>
  </si>
  <si>
    <t>고양소방서 비대면 고충상담창구 활성화를 위한 적극 참여부서 격려물품 구매</t>
    <phoneticPr fontId="2" type="noConversion"/>
  </si>
  <si>
    <t>카드</t>
    <phoneticPr fontId="2" type="noConversion"/>
  </si>
  <si>
    <t>도미노피자 원당점</t>
    <phoneticPr fontId="2" type="noConversion"/>
  </si>
  <si>
    <t>푸라닭 고양관산점</t>
    <phoneticPr fontId="2" type="noConversion"/>
  </si>
  <si>
    <t>소방 16명</t>
    <phoneticPr fontId="2" type="noConversion"/>
  </si>
  <si>
    <t>네이버 파이낸셜</t>
  </si>
  <si>
    <t>삼송센터장</t>
  </si>
  <si>
    <t>카드</t>
  </si>
  <si>
    <t>(삼송)직원 승진 축하 물품 구매</t>
    <phoneticPr fontId="2" type="noConversion"/>
  </si>
  <si>
    <t>(삼송)직원 승진 축하 물품 구매</t>
    <phoneticPr fontId="2" type="noConversion"/>
  </si>
  <si>
    <t>올터두부고을</t>
    <phoneticPr fontId="2" type="noConversion"/>
  </si>
  <si>
    <t>소방 3명</t>
    <phoneticPr fontId="2" type="noConversion"/>
  </si>
  <si>
    <t>서장</t>
    <phoneticPr fontId="2" type="noConversion"/>
  </si>
  <si>
    <t>소방정책자문위원회 월례회의 추진부서 격려 간담회</t>
    <phoneticPr fontId="2" type="noConversion"/>
  </si>
  <si>
    <t>카드</t>
    <phoneticPr fontId="2" type="noConversion"/>
  </si>
  <si>
    <t>쿠팡㈜</t>
    <phoneticPr fontId="2" type="noConversion"/>
  </si>
  <si>
    <t>능곡센터장</t>
    <phoneticPr fontId="2" type="noConversion"/>
  </si>
  <si>
    <t>소방 9명</t>
    <phoneticPr fontId="2" type="noConversion"/>
  </si>
  <si>
    <t>(능곡)안전센터 자체 체육행사에 따른 지원물품 구매</t>
    <phoneticPr fontId="2" type="noConversion"/>
  </si>
  <si>
    <t>카드</t>
    <phoneticPr fontId="2" type="noConversion"/>
  </si>
  <si>
    <t>지안유통</t>
    <phoneticPr fontId="2" type="noConversion"/>
  </si>
  <si>
    <t>내방객</t>
    <phoneticPr fontId="2" type="noConversion"/>
  </si>
  <si>
    <t>서장</t>
    <phoneticPr fontId="2" type="noConversion"/>
  </si>
  <si>
    <t>고양소방서 내방객 기념품 구매</t>
    <phoneticPr fontId="2" type="noConversion"/>
  </si>
  <si>
    <t>계좌이체</t>
    <phoneticPr fontId="2" type="noConversion"/>
  </si>
  <si>
    <t>경조사비 지급(행신119안전센터 김OO-본인 결혼)</t>
    <phoneticPr fontId="2" type="noConversion"/>
  </si>
  <si>
    <t>24.3.25.字 조직개편에 따른 폐지부서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</si>
</sst>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4" fillId="6" borderId="3" xfId="0" applyFont="1" applyFill="1" applyBorder="1" applyAlignment="1">
      <alignment horizontal="center" vertical="center"/>
    </xf>
    <xf numFmtId="176" fontId="13" fillId="6" borderId="4" xfId="1" applyFont="1" applyFill="1" applyBorder="1">
      <alignment vertical="center"/>
    </xf>
    <xf numFmtId="176" fontId="13" fillId="6" borderId="19" xfId="1" applyFont="1" applyFill="1" applyBorder="1">
      <alignment vertical="center"/>
    </xf>
    <xf numFmtId="176" fontId="13" fillId="6" borderId="5" xfId="1" applyFont="1" applyFill="1" applyBorder="1">
      <alignment vertical="center"/>
    </xf>
    <xf numFmtId="0" fontId="20" fillId="0" borderId="0" xfId="0" applyFont="1">
      <alignment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4" t="s">
        <v>40</v>
      </c>
      <c r="C1" s="84"/>
      <c r="D1" s="84"/>
      <c r="E1" s="84"/>
      <c r="F1" s="84"/>
      <c r="G1" s="84"/>
    </row>
    <row r="3" spans="2:7" ht="35.1" customHeight="1" x14ac:dyDescent="0.3">
      <c r="B3" s="87" t="s">
        <v>0</v>
      </c>
      <c r="C3" s="88"/>
      <c r="D3" s="27" t="s">
        <v>1</v>
      </c>
      <c r="E3" s="27" t="s">
        <v>2</v>
      </c>
      <c r="F3" s="27" t="s">
        <v>3</v>
      </c>
      <c r="G3" s="96" t="s">
        <v>5</v>
      </c>
    </row>
    <row r="4" spans="2:7" ht="35.1" customHeight="1" x14ac:dyDescent="0.3">
      <c r="B4" s="85" t="s">
        <v>17</v>
      </c>
      <c r="C4" s="86"/>
      <c r="D4" s="46">
        <v>16100000</v>
      </c>
      <c r="E4" s="46">
        <v>6700000</v>
      </c>
      <c r="F4" s="46">
        <v>10060000</v>
      </c>
      <c r="G4" s="97"/>
    </row>
    <row r="5" spans="2:7" ht="35.1" customHeight="1" x14ac:dyDescent="0.3">
      <c r="B5" s="93" t="s">
        <v>18</v>
      </c>
      <c r="C5" s="47">
        <v>1</v>
      </c>
      <c r="D5" s="48">
        <f ca="1">SUMIF(기관운영업무추진비!$M$5:$M$127,$C5,기관운영업무추진비!$C$5:$C$107)</f>
        <v>1398000</v>
      </c>
      <c r="E5" s="48">
        <f>SUMIF(시책추진업무추진비!$J$5:$J$111,$C5,시책추진업무추진비!$C$5:$C$111)</f>
        <v>991000</v>
      </c>
      <c r="F5" s="48">
        <f>SUMIF(정원가산업무추진비!$L$5:$L$111,$C5,정원가산업무추진비!$C$5:$C$111)</f>
        <v>0</v>
      </c>
      <c r="G5" s="49"/>
    </row>
    <row r="6" spans="2:7" ht="35.1" customHeight="1" x14ac:dyDescent="0.3">
      <c r="B6" s="94"/>
      <c r="C6" s="47">
        <v>2</v>
      </c>
      <c r="D6" s="48">
        <f ca="1">SUMIF(기관운영업무추진비!$M$5:$M$127,$C6,기관운영업무추진비!$C$5:$C$107)</f>
        <v>1230000</v>
      </c>
      <c r="E6" s="48">
        <f>SUMIF(시책추진업무추진비!$J$5:$J$111,$C6,시책추진업무추진비!$C$5:$C$111)</f>
        <v>1800200</v>
      </c>
      <c r="F6" s="48">
        <f>SUMIF(정원가산업무추진비!$L$5:$L$111,$C6,정원가산업무추진비!$C$5:$C$111)</f>
        <v>0</v>
      </c>
      <c r="G6" s="49"/>
    </row>
    <row r="7" spans="2:7" ht="35.1" customHeight="1" x14ac:dyDescent="0.3">
      <c r="B7" s="94"/>
      <c r="C7" s="47">
        <v>3</v>
      </c>
      <c r="D7" s="48">
        <f ca="1">SUMIF(기관운영업무추진비!$M$5:$M$127,$C7,기관운영업무추진비!$C$5:$C$107)</f>
        <v>1018000</v>
      </c>
      <c r="E7" s="48">
        <f>SUMIF(시책추진업무추진비!$J$5:$J$111,$C7,시책추진업무추진비!$C$5:$C$111)</f>
        <v>317000</v>
      </c>
      <c r="F7" s="48">
        <f>SUMIF(정원가산업무추진비!$L$5:$L$111,$C7,정원가산업무추진비!$C$5:$C$111)</f>
        <v>2700000</v>
      </c>
      <c r="G7" s="49"/>
    </row>
    <row r="8" spans="2:7" ht="35.1" customHeight="1" x14ac:dyDescent="0.3">
      <c r="B8" s="94"/>
      <c r="C8" s="47">
        <v>4</v>
      </c>
      <c r="D8" s="48">
        <f ca="1">SUMIF(기관운영업무추진비!$M$5:$M$127,$C8,기관운영업무추진비!$C$5:$C$107)</f>
        <v>728100</v>
      </c>
      <c r="E8" s="48">
        <f>SUMIF(시책추진업무추진비!$J$5:$J$111,$C8,시책추진업무추진비!$C$5:$C$111)</f>
        <v>241000</v>
      </c>
      <c r="F8" s="48">
        <f>SUMIF(정원가산업무추진비!$L$5:$L$111,$C8,정원가산업무추진비!$C$5:$C$111)</f>
        <v>437260</v>
      </c>
      <c r="G8" s="49"/>
    </row>
    <row r="9" spans="2:7" ht="35.1" customHeight="1" x14ac:dyDescent="0.3">
      <c r="B9" s="94"/>
      <c r="C9" s="47">
        <v>5</v>
      </c>
      <c r="D9" s="48">
        <f ca="1">SUMIF(기관운영업무추진비!$M$5:$M$127,$C9,기관운영업무추진비!$C$5:$C$107)</f>
        <v>1573670</v>
      </c>
      <c r="E9" s="48">
        <f>SUMIF(시책추진업무추진비!$J$5:$J$111,$C9,시책추진업무추진비!$C$5:$C$111)</f>
        <v>353000</v>
      </c>
      <c r="F9" s="48">
        <f>SUMIF(정원가산업무추진비!$L$5:$L$111,$C9,정원가산업무추진비!$C$5:$C$111)</f>
        <v>0</v>
      </c>
      <c r="G9" s="49"/>
    </row>
    <row r="10" spans="2:7" ht="35.1" customHeight="1" x14ac:dyDescent="0.3">
      <c r="B10" s="94"/>
      <c r="C10" s="47">
        <v>6</v>
      </c>
      <c r="D10" s="48">
        <f ca="1">SUMIF(기관운영업무추진비!$M$5:$M$127,$C10,기관운영업무추진비!$C$5:$C$107)</f>
        <v>0</v>
      </c>
      <c r="E10" s="48">
        <f>SUMIF(시책추진업무추진비!$J$5:$J$111,$C10,시책추진업무추진비!$C$5:$C$111)</f>
        <v>0</v>
      </c>
      <c r="F10" s="48">
        <f>SUMIF(정원가산업무추진비!$L$5:$L$111,$C10,정원가산업무추진비!$C$5:$C$111)</f>
        <v>0</v>
      </c>
      <c r="G10" s="49"/>
    </row>
    <row r="11" spans="2:7" ht="35.1" customHeight="1" x14ac:dyDescent="0.3">
      <c r="B11" s="94"/>
      <c r="C11" s="47">
        <v>7</v>
      </c>
      <c r="D11" s="48">
        <f ca="1">SUMIF(기관운영업무추진비!$M$5:$M$127,$C11,기관운영업무추진비!$C$5:$C$107)</f>
        <v>0</v>
      </c>
      <c r="E11" s="48">
        <f>SUMIF(시책추진업무추진비!$J$5:$J$111,$C11,시책추진업무추진비!$C$5:$C$111)</f>
        <v>0</v>
      </c>
      <c r="F11" s="48">
        <f>SUMIF(정원가산업무추진비!$L$5:$L$111,$C11,정원가산업무추진비!$C$5:$C$111)</f>
        <v>0</v>
      </c>
      <c r="G11" s="49"/>
    </row>
    <row r="12" spans="2:7" ht="35.1" customHeight="1" x14ac:dyDescent="0.3">
      <c r="B12" s="94"/>
      <c r="C12" s="47">
        <v>8</v>
      </c>
      <c r="D12" s="48">
        <f>SUMIF(기관운영업무추진비!$M$5:$M$107,$C12,기관운영업무추진비!$C$5:$C$107)</f>
        <v>0</v>
      </c>
      <c r="E12" s="48">
        <f>SUMIF(시책추진업무추진비!$J$5:$J$111,$C12,시책추진업무추진비!$C$5:$C$111)</f>
        <v>0</v>
      </c>
      <c r="F12" s="48">
        <f>SUMIF(정원가산업무추진비!$L$5:$L$111,$C12,정원가산업무추진비!$C$5:$C$111)</f>
        <v>0</v>
      </c>
      <c r="G12" s="49"/>
    </row>
    <row r="13" spans="2:7" ht="35.1" customHeight="1" x14ac:dyDescent="0.3">
      <c r="B13" s="94"/>
      <c r="C13" s="47">
        <v>9</v>
      </c>
      <c r="D13" s="48">
        <f>SUMIF(기관운영업무추진비!$M$5:$M$107,$C13,기관운영업무추진비!$C$5:$C$107)</f>
        <v>0</v>
      </c>
      <c r="E13" s="48">
        <f>SUMIF(시책추진업무추진비!$J$5:$J$111,$C13,시책추진업무추진비!$C$5:$C$111)</f>
        <v>0</v>
      </c>
      <c r="F13" s="48">
        <f>SUMIF(정원가산업무추진비!$L$5:$L$111,$C13,정원가산업무추진비!$C$5:$C$111)</f>
        <v>0</v>
      </c>
      <c r="G13" s="49"/>
    </row>
    <row r="14" spans="2:7" ht="35.1" customHeight="1" x14ac:dyDescent="0.3">
      <c r="B14" s="94"/>
      <c r="C14" s="47">
        <v>10</v>
      </c>
      <c r="D14" s="48">
        <f>SUMIF(기관운영업무추진비!$M$5:$M$107,$C14,기관운영업무추진비!$C$5:$C$107)</f>
        <v>0</v>
      </c>
      <c r="E14" s="48">
        <f>SUMIF(시책추진업무추진비!$J$5:$J$111,$C14,시책추진업무추진비!$C$5:$C$111)</f>
        <v>0</v>
      </c>
      <c r="F14" s="48">
        <f>SUMIF(정원가산업무추진비!$L$5:$L$111,$C14,정원가산업무추진비!$C$5:$C$111)</f>
        <v>0</v>
      </c>
      <c r="G14" s="49"/>
    </row>
    <row r="15" spans="2:7" ht="35.1" customHeight="1" x14ac:dyDescent="0.3">
      <c r="B15" s="94"/>
      <c r="C15" s="47">
        <v>11</v>
      </c>
      <c r="D15" s="48">
        <f>SUMIF(기관운영업무추진비!$M$5:$M$200,$C15,기관운영업무추진비!$C$5:$C$200)</f>
        <v>0</v>
      </c>
      <c r="E15" s="48">
        <f>SUMIF(시책추진업무추진비!$J$5:$J$111,$C15,시책추진업무추진비!$C$5:$C$111)</f>
        <v>0</v>
      </c>
      <c r="F15" s="48">
        <f>SUMIF(정원가산업무추진비!$L$5:$L$111,$C15,정원가산업무추진비!$C$5:$C$111)</f>
        <v>0</v>
      </c>
      <c r="G15" s="49"/>
    </row>
    <row r="16" spans="2:7" ht="35.1" customHeight="1" x14ac:dyDescent="0.3">
      <c r="B16" s="95"/>
      <c r="C16" s="47">
        <v>12</v>
      </c>
      <c r="D16" s="48">
        <f>SUMIF(기관운영업무추진비!$M$5:$M$200,$C16,기관운영업무추진비!$C$5:$C$200)</f>
        <v>0</v>
      </c>
      <c r="E16" s="48">
        <f>SUMIF(시책추진업무추진비!$J$5:$J$111,$C16,시책추진업무추진비!$C$5:$C$111)</f>
        <v>0</v>
      </c>
      <c r="F16" s="48">
        <f>SUMIF(정원가산업무추진비!$L$5:$L$111,$C16,정원가산업무추진비!$C$5:$C$111)</f>
        <v>0</v>
      </c>
      <c r="G16" s="49"/>
    </row>
    <row r="17" spans="2:7" ht="35.1" customHeight="1" x14ac:dyDescent="0.3">
      <c r="B17" s="89" t="s">
        <v>4</v>
      </c>
      <c r="C17" s="90"/>
      <c r="D17" s="52">
        <f ca="1">SUM(D5:D16)</f>
        <v>5947770</v>
      </c>
      <c r="E17" s="52">
        <f t="shared" ref="E17" si="0">SUM(E5:E16)</f>
        <v>3702200</v>
      </c>
      <c r="F17" s="52">
        <f>SUM(F5:F16)</f>
        <v>3137260</v>
      </c>
      <c r="G17" s="53"/>
    </row>
    <row r="18" spans="2:7" ht="35.1" hidden="1" customHeight="1" x14ac:dyDescent="0.3">
      <c r="B18" s="102" t="s">
        <v>34</v>
      </c>
      <c r="C18" s="103"/>
      <c r="D18" s="54">
        <f ca="1">D4-D17</f>
        <v>10152230</v>
      </c>
      <c r="E18" s="54">
        <f t="shared" ref="E18:F18" si="1">E4-E17</f>
        <v>2997800</v>
      </c>
      <c r="F18" s="54">
        <f t="shared" si="1"/>
        <v>6922740</v>
      </c>
      <c r="G18" s="55"/>
    </row>
    <row r="19" spans="2:7" ht="35.1" hidden="1" customHeight="1" x14ac:dyDescent="0.3">
      <c r="B19" s="100" t="s">
        <v>19</v>
      </c>
      <c r="C19" s="101"/>
      <c r="D19" s="50">
        <v>10125000</v>
      </c>
      <c r="E19" s="50">
        <v>5025000</v>
      </c>
      <c r="F19" s="50">
        <v>6983000</v>
      </c>
      <c r="G19" s="56"/>
    </row>
    <row r="20" spans="2:7" ht="35.1" hidden="1" customHeight="1" x14ac:dyDescent="0.3">
      <c r="B20" s="98" t="s">
        <v>15</v>
      </c>
      <c r="C20" s="99"/>
      <c r="D20" s="28">
        <f ca="1">D19-D17</f>
        <v>4177230</v>
      </c>
      <c r="E20" s="28">
        <f>E19-E17</f>
        <v>1322800</v>
      </c>
      <c r="F20" s="28">
        <f>F19-F17</f>
        <v>3845740</v>
      </c>
      <c r="G20" s="29" t="s">
        <v>16</v>
      </c>
    </row>
    <row r="21" spans="2:7" ht="35.1" customHeight="1" x14ac:dyDescent="0.3">
      <c r="B21" s="91" t="s">
        <v>14</v>
      </c>
      <c r="C21" s="92"/>
      <c r="D21" s="51">
        <f ca="1">D4-D17</f>
        <v>10152230</v>
      </c>
      <c r="E21" s="51">
        <f>E4-E17</f>
        <v>2997800</v>
      </c>
      <c r="F21" s="51">
        <f>F4-F17</f>
        <v>6922740</v>
      </c>
      <c r="G21" s="57"/>
    </row>
    <row r="22" spans="2:7" x14ac:dyDescent="0.3">
      <c r="D22" s="73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4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6" t="s">
        <v>11</v>
      </c>
      <c r="B1" s="106"/>
      <c r="C1" s="106"/>
      <c r="D1" s="106"/>
      <c r="E1" s="106"/>
      <c r="F1" s="106"/>
      <c r="G1" s="106"/>
      <c r="H1" s="106"/>
    </row>
    <row r="3" spans="1:13" ht="20.100000000000001" customHeight="1" x14ac:dyDescent="0.3">
      <c r="A3" s="63" t="s">
        <v>10</v>
      </c>
      <c r="B3" s="63" t="s">
        <v>6</v>
      </c>
      <c r="C3" s="64" t="s">
        <v>36</v>
      </c>
      <c r="D3" s="65" t="s">
        <v>7</v>
      </c>
      <c r="E3" s="63" t="s">
        <v>8</v>
      </c>
      <c r="F3" s="63" t="s">
        <v>31</v>
      </c>
      <c r="G3" s="63" t="s">
        <v>9</v>
      </c>
      <c r="H3" s="63" t="s">
        <v>32</v>
      </c>
    </row>
    <row r="4" spans="1:13" s="59" customFormat="1" ht="20.100000000000001" hidden="1" customHeight="1" x14ac:dyDescent="0.3">
      <c r="A4" s="104" t="s">
        <v>35</v>
      </c>
      <c r="B4" s="105"/>
      <c r="C4" s="66">
        <f>SUM(C5:C290)</f>
        <v>5947770</v>
      </c>
      <c r="D4" s="67" t="str">
        <f>COUNTA(D5:D151)&amp;"건"</f>
        <v>55건</v>
      </c>
      <c r="E4" s="68"/>
      <c r="F4" s="68"/>
      <c r="G4" s="68"/>
      <c r="H4" s="58"/>
    </row>
    <row r="5" spans="1:13" ht="20.100000000000001" hidden="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64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45307</v>
      </c>
      <c r="C6" s="6">
        <v>448000</v>
      </c>
      <c r="D6" s="31" t="s">
        <v>60</v>
      </c>
      <c r="E6" s="31" t="s">
        <v>66</v>
      </c>
      <c r="F6" s="5" t="s">
        <v>47</v>
      </c>
      <c r="G6" s="13" t="s">
        <v>59</v>
      </c>
      <c r="H6" s="13" t="s">
        <v>44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45308</v>
      </c>
      <c r="C7" s="6">
        <v>100000</v>
      </c>
      <c r="D7" s="31" t="s">
        <v>65</v>
      </c>
      <c r="E7" s="5" t="s">
        <v>63</v>
      </c>
      <c r="F7" s="31" t="s">
        <v>26</v>
      </c>
      <c r="G7" s="13" t="s">
        <v>62</v>
      </c>
      <c r="H7" s="13" t="s">
        <v>44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45310</v>
      </c>
      <c r="C8" s="6">
        <v>150000</v>
      </c>
      <c r="D8" s="31" t="s">
        <v>65</v>
      </c>
      <c r="E8" s="5" t="s">
        <v>63</v>
      </c>
      <c r="F8" s="31" t="s">
        <v>26</v>
      </c>
      <c r="G8" s="13" t="s">
        <v>61</v>
      </c>
      <c r="H8" s="13" t="s">
        <v>44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45315</v>
      </c>
      <c r="C9" s="6">
        <v>50000</v>
      </c>
      <c r="D9" s="31" t="s">
        <v>69</v>
      </c>
      <c r="E9" s="31" t="s">
        <v>70</v>
      </c>
      <c r="F9" s="5" t="s">
        <v>67</v>
      </c>
      <c r="G9" s="13" t="s">
        <v>71</v>
      </c>
      <c r="H9" s="13" t="s">
        <v>68</v>
      </c>
      <c r="M9" s="1">
        <f t="shared" si="0"/>
        <v>1</v>
      </c>
    </row>
    <row r="10" spans="1:13" ht="20.100000000000001" hidden="1" customHeight="1" x14ac:dyDescent="0.3">
      <c r="A10" s="2">
        <v>6</v>
      </c>
      <c r="B10" s="30">
        <v>45322</v>
      </c>
      <c r="C10" s="6">
        <v>550000</v>
      </c>
      <c r="D10" s="31" t="s">
        <v>72</v>
      </c>
      <c r="E10" s="31" t="s">
        <v>76</v>
      </c>
      <c r="F10" s="5" t="s">
        <v>73</v>
      </c>
      <c r="G10" s="83" t="s">
        <v>74</v>
      </c>
      <c r="H10" s="13" t="s">
        <v>75</v>
      </c>
      <c r="M10" s="1">
        <f t="shared" si="0"/>
        <v>1</v>
      </c>
    </row>
    <row r="11" spans="1:13" ht="20.100000000000001" hidden="1" customHeight="1" x14ac:dyDescent="0.3">
      <c r="A11" s="2">
        <v>7</v>
      </c>
      <c r="B11" s="30">
        <v>45329</v>
      </c>
      <c r="C11" s="6">
        <v>290000</v>
      </c>
      <c r="D11" s="5" t="s">
        <v>103</v>
      </c>
      <c r="E11" s="5" t="s">
        <v>104</v>
      </c>
      <c r="F11" s="5" t="s">
        <v>20</v>
      </c>
      <c r="G11" s="13" t="s">
        <v>85</v>
      </c>
      <c r="H11" s="13" t="s">
        <v>86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45330</v>
      </c>
      <c r="C12" s="6">
        <v>50000</v>
      </c>
      <c r="D12" s="31" t="s">
        <v>69</v>
      </c>
      <c r="E12" s="31" t="s">
        <v>70</v>
      </c>
      <c r="F12" s="5" t="s">
        <v>67</v>
      </c>
      <c r="G12" s="13" t="s">
        <v>87</v>
      </c>
      <c r="H12" s="13" t="s">
        <v>68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45330</v>
      </c>
      <c r="C13" s="6">
        <v>120000</v>
      </c>
      <c r="D13" s="31" t="s">
        <v>88</v>
      </c>
      <c r="E13" s="5" t="s">
        <v>89</v>
      </c>
      <c r="F13" s="31" t="s">
        <v>90</v>
      </c>
      <c r="G13" s="13" t="s">
        <v>91</v>
      </c>
      <c r="H13" s="13" t="s">
        <v>44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45333</v>
      </c>
      <c r="C14" s="6">
        <v>60000</v>
      </c>
      <c r="D14" s="31" t="s">
        <v>107</v>
      </c>
      <c r="E14" s="31" t="s">
        <v>114</v>
      </c>
      <c r="F14" s="31" t="s">
        <v>111</v>
      </c>
      <c r="G14" s="13" t="s">
        <v>117</v>
      </c>
      <c r="H14" s="13" t="s">
        <v>44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45335</v>
      </c>
      <c r="C15" s="6">
        <v>60000</v>
      </c>
      <c r="D15" s="31" t="s">
        <v>106</v>
      </c>
      <c r="E15" s="5" t="s">
        <v>113</v>
      </c>
      <c r="F15" s="31" t="s">
        <v>111</v>
      </c>
      <c r="G15" s="13" t="s">
        <v>116</v>
      </c>
      <c r="H15" s="13" t="s">
        <v>44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">
        <v>45335</v>
      </c>
      <c r="C16" s="6">
        <v>30000</v>
      </c>
      <c r="D16" s="31" t="s">
        <v>109</v>
      </c>
      <c r="E16" s="5" t="s">
        <v>112</v>
      </c>
      <c r="F16" s="31" t="s">
        <v>111</v>
      </c>
      <c r="G16" s="13" t="s">
        <v>119</v>
      </c>
      <c r="H16" s="13" t="s">
        <v>44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45336</v>
      </c>
      <c r="C17" s="6">
        <v>30000</v>
      </c>
      <c r="D17" s="5" t="s">
        <v>110</v>
      </c>
      <c r="E17" s="5" t="s">
        <v>113</v>
      </c>
      <c r="F17" s="31" t="s">
        <v>111</v>
      </c>
      <c r="G17" s="13" t="s">
        <v>120</v>
      </c>
      <c r="H17" s="13" t="s">
        <v>44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0">
        <v>45337</v>
      </c>
      <c r="C18" s="6">
        <v>60000</v>
      </c>
      <c r="D18" s="31" t="s">
        <v>105</v>
      </c>
      <c r="E18" s="31" t="s">
        <v>112</v>
      </c>
      <c r="F18" s="31" t="s">
        <v>111</v>
      </c>
      <c r="G18" s="13" t="s">
        <v>115</v>
      </c>
      <c r="H18" s="13" t="s">
        <v>44</v>
      </c>
      <c r="I18" s="7"/>
      <c r="M18" s="1">
        <f t="shared" si="0"/>
        <v>2</v>
      </c>
    </row>
    <row r="19" spans="1:13" ht="20.100000000000001" hidden="1" customHeight="1" x14ac:dyDescent="0.3">
      <c r="A19" s="2">
        <v>15</v>
      </c>
      <c r="B19" s="3">
        <v>45337</v>
      </c>
      <c r="C19" s="6">
        <v>30000</v>
      </c>
      <c r="D19" s="31" t="s">
        <v>108</v>
      </c>
      <c r="E19" s="31" t="s">
        <v>113</v>
      </c>
      <c r="F19" s="31" t="s">
        <v>111</v>
      </c>
      <c r="G19" s="13" t="s">
        <v>118</v>
      </c>
      <c r="H19" s="13" t="s">
        <v>44</v>
      </c>
      <c r="M19" s="1">
        <f t="shared" si="0"/>
        <v>2</v>
      </c>
    </row>
    <row r="20" spans="1:13" ht="20.100000000000001" hidden="1" customHeight="1" x14ac:dyDescent="0.3">
      <c r="A20" s="2">
        <v>16</v>
      </c>
      <c r="B20" s="3">
        <v>45337</v>
      </c>
      <c r="C20" s="6">
        <v>100000</v>
      </c>
      <c r="D20" s="5" t="s">
        <v>121</v>
      </c>
      <c r="E20" s="5" t="s">
        <v>123</v>
      </c>
      <c r="F20" s="2" t="s">
        <v>122</v>
      </c>
      <c r="G20" s="2" t="s">
        <v>124</v>
      </c>
      <c r="H20" s="13" t="s">
        <v>44</v>
      </c>
      <c r="I20" s="7"/>
      <c r="M20" s="1">
        <f t="shared" si="0"/>
        <v>2</v>
      </c>
    </row>
    <row r="21" spans="1:13" ht="20.100000000000001" hidden="1" customHeight="1" x14ac:dyDescent="0.3">
      <c r="A21" s="2">
        <v>17</v>
      </c>
      <c r="B21" s="3">
        <v>45338</v>
      </c>
      <c r="C21" s="4">
        <v>150000</v>
      </c>
      <c r="D21" s="31" t="s">
        <v>129</v>
      </c>
      <c r="E21" s="31" t="s">
        <v>131</v>
      </c>
      <c r="F21" s="31" t="s">
        <v>26</v>
      </c>
      <c r="G21" s="13" t="s">
        <v>130</v>
      </c>
      <c r="H21" s="13" t="s">
        <v>44</v>
      </c>
      <c r="I21" s="7"/>
      <c r="M21" s="1">
        <f t="shared" si="0"/>
        <v>2</v>
      </c>
    </row>
    <row r="22" spans="1:13" ht="20.100000000000001" hidden="1" customHeight="1" x14ac:dyDescent="0.3">
      <c r="A22" s="2">
        <v>18</v>
      </c>
      <c r="B22" s="3">
        <v>45342</v>
      </c>
      <c r="C22" s="4">
        <v>50000</v>
      </c>
      <c r="D22" s="31" t="s">
        <v>69</v>
      </c>
      <c r="E22" s="31" t="s">
        <v>125</v>
      </c>
      <c r="F22" s="5" t="s">
        <v>20</v>
      </c>
      <c r="G22" s="13" t="s">
        <v>126</v>
      </c>
      <c r="H22" s="13" t="s">
        <v>140</v>
      </c>
      <c r="M22" s="1">
        <f t="shared" si="0"/>
        <v>2</v>
      </c>
    </row>
    <row r="23" spans="1:13" ht="20.100000000000001" hidden="1" customHeight="1" x14ac:dyDescent="0.3">
      <c r="A23" s="2">
        <v>19</v>
      </c>
      <c r="B23" s="3">
        <v>45343</v>
      </c>
      <c r="C23" s="4">
        <v>50000</v>
      </c>
      <c r="D23" s="31" t="s">
        <v>69</v>
      </c>
      <c r="E23" s="31" t="s">
        <v>70</v>
      </c>
      <c r="F23" s="5" t="s">
        <v>67</v>
      </c>
      <c r="G23" s="13" t="s">
        <v>127</v>
      </c>
      <c r="H23" s="13" t="s">
        <v>68</v>
      </c>
      <c r="M23" s="1">
        <f t="shared" si="0"/>
        <v>2</v>
      </c>
    </row>
    <row r="24" spans="1:13" ht="20.100000000000001" hidden="1" customHeight="1" x14ac:dyDescent="0.3">
      <c r="A24" s="2">
        <v>20</v>
      </c>
      <c r="B24" s="3">
        <v>45343</v>
      </c>
      <c r="C24" s="4">
        <v>50000</v>
      </c>
      <c r="D24" s="31" t="s">
        <v>69</v>
      </c>
      <c r="E24" s="31" t="s">
        <v>70</v>
      </c>
      <c r="F24" s="5" t="s">
        <v>67</v>
      </c>
      <c r="G24" s="13" t="s">
        <v>128</v>
      </c>
      <c r="H24" s="13" t="s">
        <v>68</v>
      </c>
      <c r="M24" s="1">
        <f t="shared" ref="M24:M49" si="1">MONTH(B24)</f>
        <v>2</v>
      </c>
    </row>
    <row r="25" spans="1:13" ht="20.100000000000001" hidden="1" customHeight="1" x14ac:dyDescent="0.3">
      <c r="A25" s="2">
        <v>21</v>
      </c>
      <c r="B25" s="3">
        <v>45350</v>
      </c>
      <c r="C25" s="4">
        <v>100000</v>
      </c>
      <c r="D25" s="31" t="s">
        <v>143</v>
      </c>
      <c r="E25" s="31" t="s">
        <v>144</v>
      </c>
      <c r="F25" s="5" t="s">
        <v>25</v>
      </c>
      <c r="G25" s="13" t="s">
        <v>145</v>
      </c>
      <c r="H25" s="13" t="s">
        <v>44</v>
      </c>
      <c r="M25" s="1">
        <f>MONTH(B25)</f>
        <v>2</v>
      </c>
    </row>
    <row r="26" spans="1:13" ht="20.100000000000001" hidden="1" customHeight="1" x14ac:dyDescent="0.3">
      <c r="A26" s="2">
        <v>22</v>
      </c>
      <c r="B26" s="3">
        <v>45356</v>
      </c>
      <c r="C26" s="4">
        <v>228000</v>
      </c>
      <c r="D26" s="31" t="s">
        <v>146</v>
      </c>
      <c r="E26" s="31" t="s">
        <v>147</v>
      </c>
      <c r="F26" s="5" t="s">
        <v>148</v>
      </c>
      <c r="G26" s="13" t="s">
        <v>149</v>
      </c>
      <c r="H26" s="13" t="s">
        <v>44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45359</v>
      </c>
      <c r="C27" s="4">
        <v>50000</v>
      </c>
      <c r="D27" s="31" t="s">
        <v>150</v>
      </c>
      <c r="E27" s="31" t="s">
        <v>151</v>
      </c>
      <c r="F27" s="5" t="s">
        <v>20</v>
      </c>
      <c r="G27" s="13" t="s">
        <v>152</v>
      </c>
      <c r="H27" s="13" t="s">
        <v>140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45359</v>
      </c>
      <c r="C28" s="4">
        <v>50000</v>
      </c>
      <c r="D28" s="31" t="s">
        <v>150</v>
      </c>
      <c r="E28" s="31" t="s">
        <v>151</v>
      </c>
      <c r="F28" s="5" t="s">
        <v>20</v>
      </c>
      <c r="G28" s="13" t="s">
        <v>153</v>
      </c>
      <c r="H28" s="13" t="s">
        <v>140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45363</v>
      </c>
      <c r="C29" s="4">
        <v>50000</v>
      </c>
      <c r="D29" s="31" t="s">
        <v>150</v>
      </c>
      <c r="E29" s="31" t="s">
        <v>151</v>
      </c>
      <c r="F29" s="5" t="s">
        <v>20</v>
      </c>
      <c r="G29" s="13" t="s">
        <v>158</v>
      </c>
      <c r="H29" s="13" t="s">
        <v>140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45363</v>
      </c>
      <c r="C30" s="4">
        <v>100000</v>
      </c>
      <c r="D30" s="31" t="s">
        <v>167</v>
      </c>
      <c r="E30" s="31" t="s">
        <v>168</v>
      </c>
      <c r="F30" s="5" t="s">
        <v>25</v>
      </c>
      <c r="G30" s="13" t="s">
        <v>169</v>
      </c>
      <c r="H30" s="2" t="s">
        <v>44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45364</v>
      </c>
      <c r="C31" s="4">
        <v>170000</v>
      </c>
      <c r="D31" s="31" t="s">
        <v>166</v>
      </c>
      <c r="E31" s="31" t="s">
        <v>63</v>
      </c>
      <c r="F31" s="5" t="s">
        <v>163</v>
      </c>
      <c r="G31" s="13" t="s">
        <v>164</v>
      </c>
      <c r="H31" s="2" t="s">
        <v>165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45370</v>
      </c>
      <c r="C32" s="4">
        <v>170000</v>
      </c>
      <c r="D32" s="31" t="s">
        <v>174</v>
      </c>
      <c r="E32" s="31" t="s">
        <v>176</v>
      </c>
      <c r="F32" s="5" t="s">
        <v>175</v>
      </c>
      <c r="G32" s="13" t="s">
        <v>177</v>
      </c>
      <c r="H32" s="2" t="s">
        <v>178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45373</v>
      </c>
      <c r="C33" s="4">
        <v>50000</v>
      </c>
      <c r="D33" s="31" t="s">
        <v>150</v>
      </c>
      <c r="E33" s="31" t="s">
        <v>151</v>
      </c>
      <c r="F33" s="5" t="s">
        <v>20</v>
      </c>
      <c r="G33" s="13" t="s">
        <v>180</v>
      </c>
      <c r="H33" s="13" t="s">
        <v>140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45377</v>
      </c>
      <c r="C34" s="4">
        <v>50000</v>
      </c>
      <c r="D34" s="31" t="s">
        <v>150</v>
      </c>
      <c r="E34" s="31" t="s">
        <v>151</v>
      </c>
      <c r="F34" s="5" t="s">
        <v>20</v>
      </c>
      <c r="G34" s="13" t="s">
        <v>183</v>
      </c>
      <c r="H34" s="13" t="s">
        <v>140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45378</v>
      </c>
      <c r="C35" s="4">
        <v>100000</v>
      </c>
      <c r="D35" s="5" t="s">
        <v>184</v>
      </c>
      <c r="E35" s="31" t="s">
        <v>185</v>
      </c>
      <c r="F35" s="5" t="s">
        <v>26</v>
      </c>
      <c r="G35" s="13" t="s">
        <v>186</v>
      </c>
      <c r="H35" s="2" t="s">
        <v>44</v>
      </c>
      <c r="M35" s="1">
        <f t="shared" si="1"/>
        <v>3</v>
      </c>
    </row>
    <row r="36" spans="1:13" ht="20.100000000000001" hidden="1" customHeight="1" x14ac:dyDescent="0.3">
      <c r="A36" s="2">
        <v>32</v>
      </c>
      <c r="B36" s="3">
        <v>45384</v>
      </c>
      <c r="C36" s="4">
        <v>22800</v>
      </c>
      <c r="D36" s="5" t="s">
        <v>189</v>
      </c>
      <c r="E36" s="2" t="s">
        <v>188</v>
      </c>
      <c r="F36" s="31" t="s">
        <v>187</v>
      </c>
      <c r="G36" s="2" t="s">
        <v>260</v>
      </c>
      <c r="H36" s="2" t="s">
        <v>44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45384</v>
      </c>
      <c r="C37" s="4">
        <v>43600</v>
      </c>
      <c r="D37" s="5" t="s">
        <v>191</v>
      </c>
      <c r="E37" s="2" t="s">
        <v>193</v>
      </c>
      <c r="F37" s="31" t="s">
        <v>28</v>
      </c>
      <c r="G37" s="2" t="s">
        <v>199</v>
      </c>
      <c r="H37" s="2" t="s">
        <v>44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45385</v>
      </c>
      <c r="C38" s="4">
        <v>50000</v>
      </c>
      <c r="D38" s="31" t="s">
        <v>150</v>
      </c>
      <c r="E38" s="31" t="s">
        <v>151</v>
      </c>
      <c r="F38" s="5" t="s">
        <v>20</v>
      </c>
      <c r="G38" s="13" t="s">
        <v>214</v>
      </c>
      <c r="H38" s="13" t="s">
        <v>140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45385</v>
      </c>
      <c r="C39" s="4">
        <v>44000</v>
      </c>
      <c r="D39" s="5" t="s">
        <v>191</v>
      </c>
      <c r="E39" s="2" t="s">
        <v>190</v>
      </c>
      <c r="F39" s="31" t="s">
        <v>28</v>
      </c>
      <c r="G39" s="2" t="s">
        <v>197</v>
      </c>
      <c r="H39" s="2" t="s">
        <v>44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45386</v>
      </c>
      <c r="C40" s="4">
        <v>44000</v>
      </c>
      <c r="D40" s="5" t="s">
        <v>192</v>
      </c>
      <c r="E40" s="2" t="s">
        <v>190</v>
      </c>
      <c r="F40" s="31" t="s">
        <v>28</v>
      </c>
      <c r="G40" s="2" t="s">
        <v>198</v>
      </c>
      <c r="H40" s="2" t="s">
        <v>44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45387</v>
      </c>
      <c r="C41" s="4">
        <v>50000</v>
      </c>
      <c r="D41" s="31" t="s">
        <v>150</v>
      </c>
      <c r="E41" s="31" t="s">
        <v>151</v>
      </c>
      <c r="F41" s="5" t="s">
        <v>20</v>
      </c>
      <c r="G41" s="13" t="s">
        <v>215</v>
      </c>
      <c r="H41" s="13" t="s">
        <v>140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45393</v>
      </c>
      <c r="C42" s="4">
        <v>20000</v>
      </c>
      <c r="D42" s="5" t="s">
        <v>195</v>
      </c>
      <c r="E42" s="2" t="s">
        <v>194</v>
      </c>
      <c r="F42" s="31" t="s">
        <v>28</v>
      </c>
      <c r="G42" s="2" t="s">
        <v>200</v>
      </c>
      <c r="H42" s="2" t="s">
        <v>44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45394</v>
      </c>
      <c r="C43" s="4">
        <v>20000</v>
      </c>
      <c r="D43" s="5" t="s">
        <v>191</v>
      </c>
      <c r="E43" s="2" t="s">
        <v>194</v>
      </c>
      <c r="F43" s="31" t="s">
        <v>28</v>
      </c>
      <c r="G43" s="2" t="s">
        <v>201</v>
      </c>
      <c r="H43" s="2" t="s">
        <v>44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45396</v>
      </c>
      <c r="C44" s="4">
        <v>19800</v>
      </c>
      <c r="D44" s="5" t="s">
        <v>196</v>
      </c>
      <c r="E44" s="2" t="s">
        <v>194</v>
      </c>
      <c r="F44" s="31" t="s">
        <v>28</v>
      </c>
      <c r="G44" s="2" t="s">
        <v>202</v>
      </c>
      <c r="H44" s="2" t="s">
        <v>44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45400</v>
      </c>
      <c r="C45" s="4">
        <v>183900</v>
      </c>
      <c r="D45" s="5" t="s">
        <v>207</v>
      </c>
      <c r="E45" s="31" t="s">
        <v>208</v>
      </c>
      <c r="F45" s="2" t="s">
        <v>209</v>
      </c>
      <c r="G45" s="13" t="s">
        <v>210</v>
      </c>
      <c r="H45" s="2" t="s">
        <v>211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45408</v>
      </c>
      <c r="C46" s="4">
        <v>50000</v>
      </c>
      <c r="D46" s="5" t="s">
        <v>150</v>
      </c>
      <c r="E46" s="31" t="s">
        <v>151</v>
      </c>
      <c r="F46" s="2" t="s">
        <v>213</v>
      </c>
      <c r="G46" s="13" t="s">
        <v>216</v>
      </c>
      <c r="H46" s="2" t="s">
        <v>212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45408</v>
      </c>
      <c r="C47" s="4">
        <v>180000</v>
      </c>
      <c r="D47" s="5" t="s">
        <v>220</v>
      </c>
      <c r="E47" s="2" t="s">
        <v>218</v>
      </c>
      <c r="F47" s="2" t="s">
        <v>219</v>
      </c>
      <c r="G47" s="2" t="s">
        <v>217</v>
      </c>
      <c r="H47" s="2" t="s">
        <v>44</v>
      </c>
      <c r="M47" s="1">
        <f t="shared" si="1"/>
        <v>4</v>
      </c>
    </row>
    <row r="48" spans="1:13" ht="20.100000000000001" customHeight="1" x14ac:dyDescent="0.3">
      <c r="A48" s="2">
        <v>51</v>
      </c>
      <c r="B48" s="3">
        <v>45415</v>
      </c>
      <c r="C48" s="4">
        <v>50000</v>
      </c>
      <c r="D48" s="5" t="s">
        <v>150</v>
      </c>
      <c r="E48" s="2" t="s">
        <v>151</v>
      </c>
      <c r="F48" s="2" t="s">
        <v>67</v>
      </c>
      <c r="G48" s="2" t="s">
        <v>225</v>
      </c>
      <c r="H48" s="2" t="s">
        <v>212</v>
      </c>
      <c r="M48" s="1">
        <f t="shared" si="1"/>
        <v>5</v>
      </c>
    </row>
    <row r="49" spans="1:13" ht="20.100000000000001" customHeight="1" x14ac:dyDescent="0.3">
      <c r="A49" s="2">
        <v>43</v>
      </c>
      <c r="B49" s="3">
        <v>45420</v>
      </c>
      <c r="C49" s="4">
        <v>99800</v>
      </c>
      <c r="D49" s="31" t="s">
        <v>240</v>
      </c>
      <c r="E49" s="2" t="s">
        <v>241</v>
      </c>
      <c r="F49" s="2" t="s">
        <v>24</v>
      </c>
      <c r="G49" s="2" t="s">
        <v>239</v>
      </c>
      <c r="H49" s="2" t="s">
        <v>44</v>
      </c>
      <c r="M49" s="1">
        <f t="shared" si="1"/>
        <v>5</v>
      </c>
    </row>
    <row r="50" spans="1:13" ht="20.100000000000001" customHeight="1" x14ac:dyDescent="0.3">
      <c r="A50" s="2">
        <v>53</v>
      </c>
      <c r="B50" s="3">
        <v>45422</v>
      </c>
      <c r="C50" s="4">
        <v>50000</v>
      </c>
      <c r="D50" s="5" t="s">
        <v>150</v>
      </c>
      <c r="E50" s="31" t="s">
        <v>151</v>
      </c>
      <c r="F50" s="2" t="s">
        <v>67</v>
      </c>
      <c r="G50" s="13" t="s">
        <v>226</v>
      </c>
      <c r="H50" s="2" t="s">
        <v>212</v>
      </c>
      <c r="M50" s="1">
        <f t="shared" ref="M50:M78" si="2">MONTH(B50)</f>
        <v>5</v>
      </c>
    </row>
    <row r="51" spans="1:13" ht="20.100000000000001" customHeight="1" x14ac:dyDescent="0.3">
      <c r="A51" s="2">
        <v>54</v>
      </c>
      <c r="B51" s="3">
        <v>45422</v>
      </c>
      <c r="C51" s="4">
        <v>1010800</v>
      </c>
      <c r="D51" s="110" t="s">
        <v>271</v>
      </c>
      <c r="E51" s="2" t="s">
        <v>272</v>
      </c>
      <c r="F51" s="2" t="s">
        <v>273</v>
      </c>
      <c r="G51" s="2" t="s">
        <v>274</v>
      </c>
      <c r="H51" s="2" t="s">
        <v>275</v>
      </c>
      <c r="M51" s="1">
        <f t="shared" si="2"/>
        <v>5</v>
      </c>
    </row>
    <row r="52" spans="1:13" ht="20.100000000000001" customHeight="1" x14ac:dyDescent="0.3">
      <c r="A52" s="2">
        <v>45</v>
      </c>
      <c r="B52" s="3">
        <v>45425</v>
      </c>
      <c r="C52" s="4">
        <v>50000</v>
      </c>
      <c r="D52" s="5" t="s">
        <v>150</v>
      </c>
      <c r="E52" s="31" t="s">
        <v>151</v>
      </c>
      <c r="F52" s="2" t="s">
        <v>67</v>
      </c>
      <c r="G52" s="13" t="s">
        <v>238</v>
      </c>
      <c r="H52" s="2" t="s">
        <v>212</v>
      </c>
      <c r="M52" s="1">
        <f t="shared" si="2"/>
        <v>5</v>
      </c>
    </row>
    <row r="53" spans="1:13" ht="20.100000000000001" customHeight="1" x14ac:dyDescent="0.3">
      <c r="A53" s="2">
        <v>46</v>
      </c>
      <c r="B53" s="3">
        <v>45429</v>
      </c>
      <c r="C53" s="4">
        <v>50000</v>
      </c>
      <c r="D53" s="31" t="s">
        <v>150</v>
      </c>
      <c r="E53" s="31" t="s">
        <v>151</v>
      </c>
      <c r="F53" s="5" t="s">
        <v>20</v>
      </c>
      <c r="G53" s="13" t="s">
        <v>276</v>
      </c>
      <c r="H53" s="13" t="s">
        <v>140</v>
      </c>
      <c r="M53" s="1">
        <f t="shared" si="2"/>
        <v>5</v>
      </c>
    </row>
    <row r="54" spans="1:13" ht="20.100000000000001" customHeight="1" x14ac:dyDescent="0.3">
      <c r="A54" s="2">
        <v>47</v>
      </c>
      <c r="B54" s="3">
        <v>45433</v>
      </c>
      <c r="C54" s="4">
        <v>124440</v>
      </c>
      <c r="D54" s="5" t="s">
        <v>253</v>
      </c>
      <c r="E54" s="2" t="s">
        <v>255</v>
      </c>
      <c r="F54" s="2" t="s">
        <v>67</v>
      </c>
      <c r="G54" s="13" t="s">
        <v>251</v>
      </c>
      <c r="H54" s="2" t="s">
        <v>252</v>
      </c>
      <c r="M54" s="1">
        <f t="shared" si="2"/>
        <v>5</v>
      </c>
    </row>
    <row r="55" spans="1:13" ht="20.100000000000001" customHeight="1" x14ac:dyDescent="0.3">
      <c r="A55" s="2">
        <v>48</v>
      </c>
      <c r="B55" s="3">
        <v>45433</v>
      </c>
      <c r="C55" s="4">
        <v>24900</v>
      </c>
      <c r="D55" s="5" t="s">
        <v>254</v>
      </c>
      <c r="E55" s="2" t="s">
        <v>255</v>
      </c>
      <c r="F55" s="2" t="s">
        <v>67</v>
      </c>
      <c r="G55" s="13" t="s">
        <v>251</v>
      </c>
      <c r="H55" s="2" t="s">
        <v>252</v>
      </c>
      <c r="M55" s="1">
        <f t="shared" si="2"/>
        <v>5</v>
      </c>
    </row>
    <row r="56" spans="1:13" ht="20.100000000000001" customHeight="1" x14ac:dyDescent="0.3">
      <c r="A56" s="2">
        <v>49</v>
      </c>
      <c r="B56" s="3">
        <v>45433</v>
      </c>
      <c r="C56" s="4">
        <v>34700</v>
      </c>
      <c r="D56" s="5" t="s">
        <v>256</v>
      </c>
      <c r="E56" s="2" t="s">
        <v>151</v>
      </c>
      <c r="F56" s="2" t="s">
        <v>257</v>
      </c>
      <c r="G56" s="2" t="s">
        <v>259</v>
      </c>
      <c r="H56" s="2" t="s">
        <v>258</v>
      </c>
      <c r="M56" s="1">
        <f t="shared" si="2"/>
        <v>5</v>
      </c>
    </row>
    <row r="57" spans="1:13" ht="20.100000000000001" customHeight="1" x14ac:dyDescent="0.3">
      <c r="A57" s="2">
        <v>50</v>
      </c>
      <c r="B57" s="3">
        <v>45440</v>
      </c>
      <c r="C57" s="4">
        <v>17000</v>
      </c>
      <c r="D57" s="31" t="s">
        <v>261</v>
      </c>
      <c r="E57" s="2" t="s">
        <v>262</v>
      </c>
      <c r="F57" s="2" t="s">
        <v>263</v>
      </c>
      <c r="G57" s="2" t="s">
        <v>264</v>
      </c>
      <c r="H57" s="2" t="s">
        <v>265</v>
      </c>
      <c r="M57" s="1">
        <f t="shared" si="2"/>
        <v>5</v>
      </c>
    </row>
    <row r="58" spans="1:13" ht="20.100000000000001" customHeight="1" x14ac:dyDescent="0.3">
      <c r="A58" s="2">
        <v>55</v>
      </c>
      <c r="B58" s="3">
        <v>45441</v>
      </c>
      <c r="C58" s="4">
        <v>12900</v>
      </c>
      <c r="D58" s="5" t="s">
        <v>256</v>
      </c>
      <c r="E58" s="2" t="s">
        <v>151</v>
      </c>
      <c r="F58" s="2" t="s">
        <v>257</v>
      </c>
      <c r="G58" s="2" t="s">
        <v>259</v>
      </c>
      <c r="H58" s="2" t="s">
        <v>258</v>
      </c>
      <c r="M58" s="1">
        <f t="shared" si="2"/>
        <v>5</v>
      </c>
    </row>
    <row r="59" spans="1:13" ht="20.100000000000001" customHeight="1" x14ac:dyDescent="0.3">
      <c r="A59" s="2">
        <v>56</v>
      </c>
      <c r="B59" s="3">
        <v>45441</v>
      </c>
      <c r="C59" s="4">
        <v>49130</v>
      </c>
      <c r="D59" s="5" t="s">
        <v>266</v>
      </c>
      <c r="E59" s="2" t="s">
        <v>268</v>
      </c>
      <c r="F59" s="2" t="s">
        <v>267</v>
      </c>
      <c r="G59" s="2" t="s">
        <v>269</v>
      </c>
      <c r="H59" s="2" t="s">
        <v>270</v>
      </c>
      <c r="M59" s="1">
        <f t="shared" si="2"/>
        <v>5</v>
      </c>
    </row>
    <row r="60" spans="1:13" ht="20.100000000000001" hidden="1" customHeight="1" x14ac:dyDescent="0.3">
      <c r="A60" s="2">
        <v>57</v>
      </c>
      <c r="B60" s="3"/>
      <c r="C60" s="6"/>
      <c r="D60" s="5"/>
      <c r="E60" s="31"/>
      <c r="F60" s="2"/>
      <c r="G60" s="13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6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6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6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6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6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6"/>
      <c r="D71" s="5"/>
      <c r="E71" s="2"/>
      <c r="F71" s="2"/>
      <c r="G71" s="13"/>
      <c r="H71" s="2"/>
      <c r="K71" s="74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hidden="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hidden="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hidden="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hidden="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hidden="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hidden="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hidden="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hidden="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hidden="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hidden="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hidden="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hidden="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hidden="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hidden="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hidden="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hidden="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hidden="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hidden="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hidden="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4" month="5" dateTimeGrouping="month"/>
      </filters>
    </filterColumn>
    <sortState ref="A47:G68">
      <sortCondition ref="B3:B68"/>
    </sortState>
  </autoFilter>
  <sortState ref="B5:H96">
    <sortCondition ref="B5:B96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G24" sqref="G24"/>
    </sheetView>
  </sheetViews>
  <sheetFormatPr defaultRowHeight="14.25" x14ac:dyDescent="0.3"/>
  <cols>
    <col min="1" max="1" width="5.375" style="1" bestFit="1" customWidth="1"/>
    <col min="2" max="2" width="14.75" style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8.2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6" t="s">
        <v>12</v>
      </c>
      <c r="B1" s="106"/>
      <c r="C1" s="106"/>
      <c r="D1" s="106"/>
      <c r="E1" s="106"/>
      <c r="F1" s="106"/>
      <c r="G1" s="106"/>
      <c r="H1" s="106"/>
    </row>
    <row r="3" spans="1:13" ht="20.100000000000001" customHeight="1" x14ac:dyDescent="0.3">
      <c r="A3" s="63" t="s">
        <v>10</v>
      </c>
      <c r="B3" s="63" t="s">
        <v>6</v>
      </c>
      <c r="C3" s="64" t="s">
        <v>36</v>
      </c>
      <c r="D3" s="65" t="s">
        <v>7</v>
      </c>
      <c r="E3" s="63" t="s">
        <v>8</v>
      </c>
      <c r="F3" s="63" t="s">
        <v>31</v>
      </c>
      <c r="G3" s="63" t="s">
        <v>9</v>
      </c>
      <c r="H3" s="33" t="s">
        <v>32</v>
      </c>
    </row>
    <row r="4" spans="1:13" s="59" customFormat="1" ht="20.100000000000001" hidden="1" customHeight="1" x14ac:dyDescent="0.3">
      <c r="A4" s="104" t="s">
        <v>35</v>
      </c>
      <c r="B4" s="105"/>
      <c r="C4" s="66">
        <f>SUM(C5:C334)</f>
        <v>3702200</v>
      </c>
      <c r="D4" s="67" t="str">
        <f>COUNTA(D5:D151)&amp;"건"</f>
        <v>19건</v>
      </c>
      <c r="E4" s="68"/>
      <c r="F4" s="68"/>
      <c r="G4" s="68"/>
      <c r="H4" s="58"/>
    </row>
    <row r="5" spans="1:13" ht="20.100000000000001" hidden="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 t="s">
        <v>80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 t="s">
        <v>80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 t="s">
        <v>80</v>
      </c>
      <c r="J7" s="1">
        <f t="shared" si="0"/>
        <v>1</v>
      </c>
      <c r="K7" s="69"/>
    </row>
    <row r="8" spans="1:13" ht="20.100000000000001" hidden="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84</v>
      </c>
      <c r="F8" s="2" t="s">
        <v>47</v>
      </c>
      <c r="G8" s="5" t="s">
        <v>58</v>
      </c>
      <c r="H8" s="2" t="s">
        <v>80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83</v>
      </c>
      <c r="F9" s="2" t="s">
        <v>47</v>
      </c>
      <c r="G9" s="5" t="s">
        <v>57</v>
      </c>
      <c r="H9" s="2" t="s">
        <v>80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45324</v>
      </c>
      <c r="C10" s="4">
        <v>559200</v>
      </c>
      <c r="D10" s="2" t="s">
        <v>92</v>
      </c>
      <c r="E10" s="5" t="s">
        <v>82</v>
      </c>
      <c r="F10" s="2" t="s">
        <v>79</v>
      </c>
      <c r="G10" s="5" t="s">
        <v>81</v>
      </c>
      <c r="H10" s="2" t="s">
        <v>80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45327</v>
      </c>
      <c r="C11" s="4">
        <v>100000</v>
      </c>
      <c r="D11" s="2" t="s">
        <v>77</v>
      </c>
      <c r="E11" s="5" t="s">
        <v>78</v>
      </c>
      <c r="F11" s="2" t="s">
        <v>79</v>
      </c>
      <c r="G11" s="5" t="s">
        <v>52</v>
      </c>
      <c r="H11" s="2" t="s">
        <v>80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45335</v>
      </c>
      <c r="C12" s="6">
        <v>240000</v>
      </c>
      <c r="D12" s="2" t="s">
        <v>93</v>
      </c>
      <c r="E12" s="5" t="s">
        <v>94</v>
      </c>
      <c r="F12" s="2" t="s">
        <v>95</v>
      </c>
      <c r="G12" s="5" t="s">
        <v>96</v>
      </c>
      <c r="H12" s="2" t="s">
        <v>97</v>
      </c>
      <c r="J12" s="1">
        <f t="shared" si="0"/>
        <v>2</v>
      </c>
      <c r="L12" s="69"/>
    </row>
    <row r="13" spans="1:13" ht="20.100000000000001" hidden="1" customHeight="1" x14ac:dyDescent="0.3">
      <c r="A13" s="2">
        <v>9</v>
      </c>
      <c r="B13" s="3">
        <v>45335</v>
      </c>
      <c r="C13" s="4">
        <v>192000</v>
      </c>
      <c r="D13" s="13" t="s">
        <v>99</v>
      </c>
      <c r="E13" s="5" t="s">
        <v>101</v>
      </c>
      <c r="F13" s="2" t="s">
        <v>95</v>
      </c>
      <c r="G13" s="5" t="s">
        <v>100</v>
      </c>
      <c r="H13" s="2" t="s">
        <v>97</v>
      </c>
      <c r="J13" s="1">
        <f t="shared" si="0"/>
        <v>2</v>
      </c>
      <c r="L13" s="70"/>
    </row>
    <row r="14" spans="1:13" ht="20.100000000000001" hidden="1" customHeight="1" x14ac:dyDescent="0.3">
      <c r="A14" s="2">
        <v>10</v>
      </c>
      <c r="B14" s="3">
        <v>45336</v>
      </c>
      <c r="C14" s="6">
        <v>156000</v>
      </c>
      <c r="D14" s="2" t="s">
        <v>98</v>
      </c>
      <c r="E14" s="5" t="s">
        <v>102</v>
      </c>
      <c r="F14" s="2" t="s">
        <v>95</v>
      </c>
      <c r="G14" s="5" t="s">
        <v>100</v>
      </c>
      <c r="H14" s="2" t="s">
        <v>97</v>
      </c>
      <c r="J14" s="1">
        <f t="shared" si="0"/>
        <v>2</v>
      </c>
      <c r="L14" s="75"/>
      <c r="M14" s="75"/>
    </row>
    <row r="15" spans="1:13" ht="20.100000000000001" hidden="1" customHeight="1" x14ac:dyDescent="0.3">
      <c r="A15" s="2">
        <v>11</v>
      </c>
      <c r="B15" s="3">
        <v>45344</v>
      </c>
      <c r="C15" s="6">
        <v>140000</v>
      </c>
      <c r="D15" s="2" t="s">
        <v>132</v>
      </c>
      <c r="E15" s="5" t="s">
        <v>133</v>
      </c>
      <c r="F15" s="2" t="s">
        <v>134</v>
      </c>
      <c r="G15" s="5" t="s">
        <v>135</v>
      </c>
      <c r="H15" s="2" t="s">
        <v>136</v>
      </c>
      <c r="J15" s="1">
        <f t="shared" si="0"/>
        <v>2</v>
      </c>
      <c r="L15" s="75"/>
      <c r="M15" s="75"/>
    </row>
    <row r="16" spans="1:13" ht="20.100000000000001" hidden="1" customHeight="1" x14ac:dyDescent="0.3">
      <c r="A16" s="2">
        <v>12</v>
      </c>
      <c r="B16" s="3">
        <v>45349</v>
      </c>
      <c r="C16" s="6">
        <v>240000</v>
      </c>
      <c r="D16" s="2" t="s">
        <v>137</v>
      </c>
      <c r="E16" s="5" t="s">
        <v>141</v>
      </c>
      <c r="F16" s="2" t="s">
        <v>138</v>
      </c>
      <c r="G16" s="5" t="s">
        <v>142</v>
      </c>
      <c r="H16" s="2" t="s">
        <v>139</v>
      </c>
      <c r="J16" s="1">
        <f t="shared" si="0"/>
        <v>2</v>
      </c>
      <c r="L16" s="75"/>
      <c r="M16" s="75"/>
    </row>
    <row r="17" spans="1:14" ht="20.100000000000001" hidden="1" customHeight="1" x14ac:dyDescent="0.3">
      <c r="A17" s="2">
        <v>13</v>
      </c>
      <c r="B17" s="3">
        <v>45351</v>
      </c>
      <c r="C17" s="4">
        <v>173000</v>
      </c>
      <c r="D17" s="13" t="s">
        <v>154</v>
      </c>
      <c r="E17" s="5" t="s">
        <v>155</v>
      </c>
      <c r="F17" s="2" t="s">
        <v>156</v>
      </c>
      <c r="G17" s="5" t="s">
        <v>157</v>
      </c>
      <c r="H17" s="2" t="s">
        <v>44</v>
      </c>
      <c r="J17" s="1">
        <f t="shared" si="0"/>
        <v>2</v>
      </c>
      <c r="L17" s="75"/>
      <c r="M17" s="75"/>
    </row>
    <row r="18" spans="1:14" ht="20.100000000000001" hidden="1" customHeight="1" x14ac:dyDescent="0.3">
      <c r="A18" s="2">
        <v>14</v>
      </c>
      <c r="B18" s="3">
        <v>45362</v>
      </c>
      <c r="C18" s="4">
        <v>147000</v>
      </c>
      <c r="D18" s="2" t="s">
        <v>159</v>
      </c>
      <c r="E18" s="5" t="s">
        <v>160</v>
      </c>
      <c r="F18" s="2" t="s">
        <v>161</v>
      </c>
      <c r="G18" s="5" t="s">
        <v>162</v>
      </c>
      <c r="H18" s="2" t="s">
        <v>44</v>
      </c>
      <c r="J18" s="1">
        <f t="shared" si="0"/>
        <v>3</v>
      </c>
      <c r="M18" s="69"/>
      <c r="N18" s="70"/>
    </row>
    <row r="19" spans="1:14" ht="20.100000000000001" hidden="1" customHeight="1" x14ac:dyDescent="0.3">
      <c r="A19" s="2">
        <v>15</v>
      </c>
      <c r="B19" s="3">
        <v>45372</v>
      </c>
      <c r="C19" s="4">
        <v>170000</v>
      </c>
      <c r="D19" s="13" t="s">
        <v>181</v>
      </c>
      <c r="E19" s="5" t="s">
        <v>182</v>
      </c>
      <c r="F19" s="2" t="s">
        <v>175</v>
      </c>
      <c r="G19" s="5" t="s">
        <v>179</v>
      </c>
      <c r="H19" s="2" t="s">
        <v>178</v>
      </c>
      <c r="J19" s="1">
        <f t="shared" si="0"/>
        <v>3</v>
      </c>
    </row>
    <row r="20" spans="1:14" ht="20.100000000000001" hidden="1" customHeight="1" x14ac:dyDescent="0.3">
      <c r="A20" s="2">
        <v>16</v>
      </c>
      <c r="B20" s="3">
        <v>45404</v>
      </c>
      <c r="C20" s="4">
        <v>136000</v>
      </c>
      <c r="D20" s="2" t="s">
        <v>203</v>
      </c>
      <c r="E20" s="5" t="s">
        <v>204</v>
      </c>
      <c r="F20" s="2" t="s">
        <v>205</v>
      </c>
      <c r="G20" s="5" t="s">
        <v>206</v>
      </c>
      <c r="H20" s="2" t="s">
        <v>44</v>
      </c>
      <c r="J20" s="1">
        <f t="shared" si="0"/>
        <v>4</v>
      </c>
    </row>
    <row r="21" spans="1:14" ht="20.100000000000001" hidden="1" customHeight="1" x14ac:dyDescent="0.3">
      <c r="A21" s="2">
        <v>17</v>
      </c>
      <c r="B21" s="3">
        <v>45408</v>
      </c>
      <c r="C21" s="4">
        <v>105000</v>
      </c>
      <c r="D21" s="2" t="s">
        <v>221</v>
      </c>
      <c r="E21" s="5" t="s">
        <v>224</v>
      </c>
      <c r="F21" s="2" t="s">
        <v>222</v>
      </c>
      <c r="G21" s="5" t="s">
        <v>223</v>
      </c>
      <c r="H21" s="2" t="s">
        <v>44</v>
      </c>
      <c r="J21" s="1">
        <f t="shared" si="0"/>
        <v>4</v>
      </c>
    </row>
    <row r="22" spans="1:14" ht="20.100000000000001" customHeight="1" x14ac:dyDescent="0.3">
      <c r="A22" s="2">
        <v>18</v>
      </c>
      <c r="B22" s="3">
        <v>45429</v>
      </c>
      <c r="C22" s="6">
        <v>53000</v>
      </c>
      <c r="D22" s="13" t="s">
        <v>242</v>
      </c>
      <c r="E22" s="5" t="s">
        <v>243</v>
      </c>
      <c r="F22" s="2" t="s">
        <v>244</v>
      </c>
      <c r="G22" s="5" t="s">
        <v>245</v>
      </c>
      <c r="H22" s="2" t="s">
        <v>44</v>
      </c>
      <c r="J22" s="1">
        <f t="shared" si="0"/>
        <v>5</v>
      </c>
    </row>
    <row r="23" spans="1:14" ht="20.100000000000001" customHeight="1" x14ac:dyDescent="0.3">
      <c r="A23" s="2">
        <v>19</v>
      </c>
      <c r="B23" s="3">
        <v>45432</v>
      </c>
      <c r="C23" s="6">
        <v>300000</v>
      </c>
      <c r="D23" s="13" t="s">
        <v>246</v>
      </c>
      <c r="E23" s="5" t="s">
        <v>247</v>
      </c>
      <c r="F23" s="2" t="s">
        <v>248</v>
      </c>
      <c r="G23" s="5" t="s">
        <v>249</v>
      </c>
      <c r="H23" s="2" t="s">
        <v>250</v>
      </c>
      <c r="J23" s="1">
        <f t="shared" si="0"/>
        <v>5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hidden="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hidden="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hidden="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hidden="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hidden="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hidden="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hidden="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4" month="5" dateTimeGrouping="month"/>
      </filters>
    </filterColumn>
  </autoFilter>
  <sortState ref="B5:H16">
    <sortCondition ref="B5:B16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6" t="s">
        <v>13</v>
      </c>
      <c r="B1" s="106"/>
      <c r="C1" s="106"/>
      <c r="D1" s="106"/>
      <c r="E1" s="106"/>
      <c r="F1" s="106"/>
      <c r="G1" s="106"/>
    </row>
    <row r="3" spans="1:12" ht="20.100000000000001" customHeight="1" x14ac:dyDescent="0.3">
      <c r="A3" s="60" t="s">
        <v>10</v>
      </c>
      <c r="B3" s="60" t="s">
        <v>6</v>
      </c>
      <c r="C3" s="60" t="s">
        <v>36</v>
      </c>
      <c r="D3" s="60" t="s">
        <v>7</v>
      </c>
      <c r="E3" s="60" t="s">
        <v>8</v>
      </c>
      <c r="F3" s="60" t="s">
        <v>9</v>
      </c>
      <c r="G3" s="60" t="s">
        <v>33</v>
      </c>
    </row>
    <row r="4" spans="1:12" ht="20.100000000000001" customHeight="1" x14ac:dyDescent="0.3">
      <c r="A4" s="107" t="s">
        <v>35</v>
      </c>
      <c r="B4" s="108"/>
      <c r="C4" s="61">
        <f>SUM(C5:C150)</f>
        <v>3137260</v>
      </c>
      <c r="D4" s="62" t="str">
        <f>COUNTA(D5:D151)&amp;"건"</f>
        <v>6건</v>
      </c>
      <c r="E4" s="62"/>
      <c r="F4" s="62"/>
      <c r="G4" s="62"/>
    </row>
    <row r="5" spans="1:12" ht="20.100000000000001" hidden="1" customHeight="1" x14ac:dyDescent="0.3">
      <c r="A5" s="18">
        <v>1</v>
      </c>
      <c r="B5" s="19">
        <v>45369</v>
      </c>
      <c r="C5" s="20">
        <v>2700000</v>
      </c>
      <c r="D5" s="18" t="s">
        <v>170</v>
      </c>
      <c r="E5" s="18" t="s">
        <v>171</v>
      </c>
      <c r="F5" s="5" t="s">
        <v>172</v>
      </c>
      <c r="G5" s="18" t="s">
        <v>173</v>
      </c>
      <c r="L5" s="11">
        <f t="shared" ref="L5:L18" si="0">MONTH(B5)</f>
        <v>3</v>
      </c>
    </row>
    <row r="6" spans="1:12" ht="20.100000000000001" hidden="1" customHeight="1" x14ac:dyDescent="0.3">
      <c r="A6" s="18">
        <v>2</v>
      </c>
      <c r="B6" s="19">
        <v>45411</v>
      </c>
      <c r="C6" s="20">
        <v>16290</v>
      </c>
      <c r="D6" s="18" t="s">
        <v>229</v>
      </c>
      <c r="E6" s="18" t="s">
        <v>233</v>
      </c>
      <c r="F6" s="5" t="s">
        <v>234</v>
      </c>
      <c r="G6" s="18" t="s">
        <v>232</v>
      </c>
      <c r="L6" s="11">
        <f t="shared" si="0"/>
        <v>4</v>
      </c>
    </row>
    <row r="7" spans="1:12" ht="20.100000000000001" hidden="1" customHeight="1" x14ac:dyDescent="0.3">
      <c r="A7" s="18">
        <v>3</v>
      </c>
      <c r="B7" s="19">
        <v>45404</v>
      </c>
      <c r="C7" s="20">
        <v>38910</v>
      </c>
      <c r="D7" s="18" t="s">
        <v>227</v>
      </c>
      <c r="E7" s="18" t="s">
        <v>233</v>
      </c>
      <c r="F7" s="5" t="s">
        <v>235</v>
      </c>
      <c r="G7" s="18" t="s">
        <v>232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45404</v>
      </c>
      <c r="C8" s="20">
        <v>196600</v>
      </c>
      <c r="D8" s="18" t="s">
        <v>228</v>
      </c>
      <c r="E8" s="18" t="s">
        <v>233</v>
      </c>
      <c r="F8" s="5" t="s">
        <v>236</v>
      </c>
      <c r="G8" s="18" t="s">
        <v>232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45404</v>
      </c>
      <c r="C9" s="20">
        <v>85920</v>
      </c>
      <c r="D9" s="18" t="s">
        <v>230</v>
      </c>
      <c r="E9" s="18" t="s">
        <v>233</v>
      </c>
      <c r="F9" s="5" t="s">
        <v>237</v>
      </c>
      <c r="G9" s="18" t="s">
        <v>232</v>
      </c>
      <c r="K9" s="22"/>
      <c r="L9" s="11">
        <f t="shared" si="0"/>
        <v>4</v>
      </c>
    </row>
    <row r="10" spans="1:12" ht="20.100000000000001" hidden="1" customHeight="1" x14ac:dyDescent="0.3">
      <c r="A10" s="18">
        <v>6</v>
      </c>
      <c r="B10" s="19">
        <v>45404</v>
      </c>
      <c r="C10" s="72">
        <v>99540</v>
      </c>
      <c r="D10" s="18" t="s">
        <v>231</v>
      </c>
      <c r="E10" s="18" t="s">
        <v>233</v>
      </c>
      <c r="F10" s="5" t="s">
        <v>234</v>
      </c>
      <c r="G10" s="18" t="s">
        <v>232</v>
      </c>
      <c r="K10" s="71"/>
      <c r="L10" s="11">
        <f t="shared" si="0"/>
        <v>4</v>
      </c>
    </row>
    <row r="11" spans="1:12" ht="20.100000000000001" customHeight="1" x14ac:dyDescent="0.3">
      <c r="A11" s="18"/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/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/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/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/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/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/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/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/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/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/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/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/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/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/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/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/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/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/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/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/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/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/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 blank="1"/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2" customWidth="1"/>
    <col min="6" max="6" width="16.5" style="32" customWidth="1"/>
  </cols>
  <sheetData>
    <row r="1" spans="2:11" ht="39" customHeight="1" x14ac:dyDescent="0.3">
      <c r="B1" s="109" t="s">
        <v>27</v>
      </c>
      <c r="C1" s="109"/>
      <c r="D1" s="109"/>
      <c r="E1" s="109"/>
      <c r="F1" s="109"/>
    </row>
    <row r="2" spans="2:11" ht="24" customHeight="1" x14ac:dyDescent="0.3">
      <c r="B2" s="36"/>
      <c r="C2" s="37" t="s">
        <v>38</v>
      </c>
      <c r="D2" s="38" t="s">
        <v>29</v>
      </c>
      <c r="E2" s="79" t="s">
        <v>39</v>
      </c>
      <c r="F2" s="39" t="s">
        <v>30</v>
      </c>
    </row>
    <row r="3" spans="2:11" ht="24" customHeight="1" x14ac:dyDescent="0.3">
      <c r="B3" s="77" t="s">
        <v>37</v>
      </c>
      <c r="C3" s="76">
        <f>SUM(C4:C11)</f>
        <v>16100000</v>
      </c>
      <c r="D3" s="76">
        <f t="shared" ref="D3:F3" si="0">SUM(D4:D11)</f>
        <v>5947770</v>
      </c>
      <c r="E3" s="80">
        <f>D3/C3*100</f>
        <v>36.942670807453418</v>
      </c>
      <c r="F3" s="78">
        <f t="shared" si="0"/>
        <v>10152230</v>
      </c>
    </row>
    <row r="4" spans="2:11" ht="24" customHeight="1" x14ac:dyDescent="0.3">
      <c r="B4" s="40" t="s">
        <v>20</v>
      </c>
      <c r="C4" s="35">
        <v>7000000</v>
      </c>
      <c r="D4" s="35">
        <f>SUMIF(기관운영업무추진비!$F$5:$F$317,$B4,기관운영업무추진비!$C$5:$C$317)</f>
        <v>3883140</v>
      </c>
      <c r="E4" s="81">
        <f>D4/C4*100</f>
        <v>55.47342857142857</v>
      </c>
      <c r="F4" s="41">
        <f>C4-D4</f>
        <v>3116860</v>
      </c>
    </row>
    <row r="5" spans="2:11" ht="24" customHeight="1" x14ac:dyDescent="0.3">
      <c r="B5" s="40" t="s">
        <v>23</v>
      </c>
      <c r="C5" s="35">
        <v>1300000</v>
      </c>
      <c r="D5" s="35">
        <f>SUMIF(기관운영업무추진비!$F$5:$F$317,$B5,기관운영업무추진비!$C$5:$C$317)</f>
        <v>183900</v>
      </c>
      <c r="E5" s="81">
        <f t="shared" ref="E5:E10" si="1">D5/C5*100</f>
        <v>14.146153846153847</v>
      </c>
      <c r="F5" s="41">
        <f t="shared" ref="F5:F11" si="2">C5-D5</f>
        <v>1116100</v>
      </c>
    </row>
    <row r="6" spans="2:11" ht="24" customHeight="1" x14ac:dyDescent="0.3">
      <c r="B6" s="111" t="s">
        <v>22</v>
      </c>
      <c r="C6" s="112">
        <v>1300000</v>
      </c>
      <c r="D6" s="112">
        <f>SUMIF(기관운영업무추진비!$F$5:$F$317,$B6,기관운영업무추진비!$C$5:$C$317)</f>
        <v>0</v>
      </c>
      <c r="E6" s="113">
        <f t="shared" si="1"/>
        <v>0</v>
      </c>
      <c r="F6" s="114">
        <f t="shared" si="2"/>
        <v>1300000</v>
      </c>
      <c r="G6" s="115" t="s">
        <v>277</v>
      </c>
    </row>
    <row r="7" spans="2:11" ht="24" customHeight="1" x14ac:dyDescent="0.3">
      <c r="B7" s="40" t="s">
        <v>25</v>
      </c>
      <c r="C7" s="35">
        <v>1300000</v>
      </c>
      <c r="D7" s="35">
        <f>SUMIF(기관운영업무추진비!$F$5:$F$317,$B7,기관운영업무추진비!$C$5:$C$317)</f>
        <v>300000</v>
      </c>
      <c r="E7" s="81">
        <f t="shared" si="1"/>
        <v>23.076923076923077</v>
      </c>
      <c r="F7" s="41">
        <f t="shared" si="2"/>
        <v>1000000</v>
      </c>
    </row>
    <row r="8" spans="2:11" ht="24" customHeight="1" x14ac:dyDescent="0.3">
      <c r="B8" s="40" t="s">
        <v>24</v>
      </c>
      <c r="C8" s="35">
        <v>1300000</v>
      </c>
      <c r="D8" s="35">
        <f>SUMIF(기관운영업무추진비!$F$5:$F$317,$B8,기관운영업무추진비!$C$5:$C$317)</f>
        <v>448930</v>
      </c>
      <c r="E8" s="81">
        <f t="shared" si="1"/>
        <v>34.533076923076919</v>
      </c>
      <c r="F8" s="41">
        <f t="shared" si="2"/>
        <v>851070</v>
      </c>
      <c r="K8" s="45"/>
    </row>
    <row r="9" spans="2:11" ht="24" customHeight="1" x14ac:dyDescent="0.3">
      <c r="B9" s="40" t="s">
        <v>28</v>
      </c>
      <c r="C9" s="35">
        <v>1300000</v>
      </c>
      <c r="D9" s="35">
        <f>SUMIF(기관운영업무추진비!$F$5:$F$317,$B9,기관운영업무추진비!$C$5:$C$317)</f>
        <v>531800</v>
      </c>
      <c r="E9" s="81">
        <f t="shared" si="1"/>
        <v>40.907692307692308</v>
      </c>
      <c r="F9" s="41">
        <f t="shared" si="2"/>
        <v>768200</v>
      </c>
    </row>
    <row r="10" spans="2:11" ht="24" customHeight="1" x14ac:dyDescent="0.3">
      <c r="B10" s="40" t="s">
        <v>26</v>
      </c>
      <c r="C10" s="35">
        <v>1300000</v>
      </c>
      <c r="D10" s="35">
        <f>SUMIF(기관운영업무추진비!$F$5:$F$317,$B10,기관운영업무추진비!$C$5:$C$317)</f>
        <v>600000</v>
      </c>
      <c r="E10" s="81">
        <f t="shared" si="1"/>
        <v>46.153846153846153</v>
      </c>
      <c r="F10" s="41">
        <f t="shared" si="2"/>
        <v>700000</v>
      </c>
      <c r="J10" s="45"/>
    </row>
    <row r="11" spans="2:11" ht="24" customHeight="1" x14ac:dyDescent="0.3">
      <c r="B11" s="42" t="s">
        <v>21</v>
      </c>
      <c r="C11" s="43">
        <v>1300000</v>
      </c>
      <c r="D11" s="43">
        <f>SUMIF(기관운영업무추진비!$F$5:$F$317,$B11,기관운영업무추진비!$C$5:$C$317)</f>
        <v>0</v>
      </c>
      <c r="E11" s="82">
        <f>D11/C11*100</f>
        <v>0</v>
      </c>
      <c r="F11" s="44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2024-06-04T06:45:22Z</dcterms:modified>
</cp:coreProperties>
</file>