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90" windowWidth="18315" windowHeight="11655"/>
  </bookViews>
  <sheets>
    <sheet name="홍길동" sheetId="1" r:id="rId1"/>
  </sheets>
  <calcPr calcId="145621"/>
</workbook>
</file>

<file path=xl/calcChain.xml><?xml version="1.0" encoding="utf-8"?>
<calcChain xmlns="http://schemas.openxmlformats.org/spreadsheetml/2006/main">
  <c r="P45" i="1" l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AN45" i="1" l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M9" i="1"/>
  <c r="AG9" i="1"/>
  <c r="W9" i="1"/>
  <c r="AJ9" i="1" s="1"/>
  <c r="U9" i="1"/>
  <c r="R9" i="1"/>
  <c r="AH9" i="1" l="1"/>
  <c r="AI9" i="1" s="1"/>
  <c r="AK9" i="1"/>
  <c r="AL9" i="1" s="1"/>
  <c r="Y9" i="1"/>
  <c r="AA9" i="1" s="1"/>
  <c r="AD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E9" i="1" l="1"/>
  <c r="AB9" i="1"/>
  <c r="AF9" i="1" s="1"/>
  <c r="Z9" i="1"/>
  <c r="R10" i="1"/>
  <c r="U10" i="1"/>
  <c r="W10" i="1"/>
  <c r="AJ10" i="1" s="1"/>
  <c r="AK10" i="1" s="1"/>
  <c r="AL10" i="1" s="1"/>
  <c r="AG10" i="1"/>
  <c r="AH10" i="1" s="1"/>
  <c r="AI10" i="1" s="1"/>
  <c r="R11" i="1"/>
  <c r="U11" i="1"/>
  <c r="W11" i="1"/>
  <c r="AJ11" i="1" s="1"/>
  <c r="AK11" i="1" s="1"/>
  <c r="AL11" i="1" s="1"/>
  <c r="AG11" i="1"/>
  <c r="AH11" i="1" s="1"/>
  <c r="AI11" i="1" s="1"/>
  <c r="R12" i="1"/>
  <c r="U12" i="1"/>
  <c r="W12" i="1"/>
  <c r="AJ12" i="1" s="1"/>
  <c r="AK12" i="1" s="1"/>
  <c r="AL12" i="1" s="1"/>
  <c r="AG12" i="1"/>
  <c r="AH12" i="1" s="1"/>
  <c r="AI12" i="1" s="1"/>
  <c r="R13" i="1"/>
  <c r="U13" i="1"/>
  <c r="W13" i="1"/>
  <c r="AJ13" i="1" s="1"/>
  <c r="AK13" i="1" s="1"/>
  <c r="AL13" i="1" s="1"/>
  <c r="AG13" i="1"/>
  <c r="AH13" i="1" s="1"/>
  <c r="AI13" i="1" s="1"/>
  <c r="R14" i="1"/>
  <c r="U14" i="1"/>
  <c r="W14" i="1"/>
  <c r="AJ14" i="1" s="1"/>
  <c r="AK14" i="1" s="1"/>
  <c r="AL14" i="1" s="1"/>
  <c r="AG14" i="1"/>
  <c r="AH14" i="1" s="1"/>
  <c r="AI14" i="1" s="1"/>
  <c r="R15" i="1"/>
  <c r="U15" i="1"/>
  <c r="W15" i="1"/>
  <c r="AJ15" i="1" s="1"/>
  <c r="AK15" i="1" s="1"/>
  <c r="AL15" i="1" s="1"/>
  <c r="AG15" i="1"/>
  <c r="AH15" i="1" s="1"/>
  <c r="AI15" i="1" s="1"/>
  <c r="R16" i="1"/>
  <c r="U16" i="1"/>
  <c r="W16" i="1"/>
  <c r="AJ16" i="1" s="1"/>
  <c r="AK16" i="1" s="1"/>
  <c r="AL16" i="1" s="1"/>
  <c r="AG16" i="1"/>
  <c r="AH16" i="1" s="1"/>
  <c r="AI16" i="1" s="1"/>
  <c r="R17" i="1"/>
  <c r="U17" i="1"/>
  <c r="W17" i="1"/>
  <c r="AJ17" i="1" s="1"/>
  <c r="AK17" i="1" s="1"/>
  <c r="AL17" i="1" s="1"/>
  <c r="AG17" i="1"/>
  <c r="AH17" i="1" s="1"/>
  <c r="AI17" i="1" s="1"/>
  <c r="R18" i="1"/>
  <c r="U18" i="1"/>
  <c r="W18" i="1"/>
  <c r="AJ18" i="1" s="1"/>
  <c r="AK18" i="1" s="1"/>
  <c r="AL18" i="1" s="1"/>
  <c r="AG18" i="1"/>
  <c r="AH18" i="1" s="1"/>
  <c r="AI18" i="1" s="1"/>
  <c r="R19" i="1"/>
  <c r="U19" i="1"/>
  <c r="W19" i="1"/>
  <c r="AJ19" i="1" s="1"/>
  <c r="AK19" i="1" s="1"/>
  <c r="AL19" i="1" s="1"/>
  <c r="AG19" i="1"/>
  <c r="AH19" i="1" s="1"/>
  <c r="AI19" i="1" s="1"/>
  <c r="R20" i="1"/>
  <c r="U20" i="1"/>
  <c r="W20" i="1"/>
  <c r="AJ20" i="1" s="1"/>
  <c r="AK20" i="1" s="1"/>
  <c r="AL20" i="1" s="1"/>
  <c r="AG20" i="1"/>
  <c r="AH20" i="1" s="1"/>
  <c r="AI20" i="1" s="1"/>
  <c r="R21" i="1"/>
  <c r="U21" i="1"/>
  <c r="W21" i="1"/>
  <c r="AJ21" i="1" s="1"/>
  <c r="AK21" i="1" s="1"/>
  <c r="AL21" i="1" s="1"/>
  <c r="AG21" i="1"/>
  <c r="AH21" i="1" s="1"/>
  <c r="AI21" i="1" s="1"/>
  <c r="R22" i="1"/>
  <c r="U22" i="1"/>
  <c r="W22" i="1"/>
  <c r="AJ22" i="1" s="1"/>
  <c r="AK22" i="1" s="1"/>
  <c r="AL22" i="1" s="1"/>
  <c r="AG22" i="1"/>
  <c r="AH22" i="1" s="1"/>
  <c r="AI22" i="1" s="1"/>
  <c r="R23" i="1"/>
  <c r="U23" i="1"/>
  <c r="W23" i="1"/>
  <c r="AJ23" i="1" s="1"/>
  <c r="AK23" i="1" s="1"/>
  <c r="AL23" i="1" s="1"/>
  <c r="AG23" i="1"/>
  <c r="AH23" i="1" s="1"/>
  <c r="AI23" i="1" s="1"/>
  <c r="R24" i="1"/>
  <c r="U24" i="1"/>
  <c r="W24" i="1"/>
  <c r="AJ24" i="1" s="1"/>
  <c r="AK24" i="1" s="1"/>
  <c r="AL24" i="1" s="1"/>
  <c r="AG24" i="1"/>
  <c r="AH24" i="1" s="1"/>
  <c r="AI24" i="1" s="1"/>
  <c r="R25" i="1"/>
  <c r="U25" i="1"/>
  <c r="W25" i="1"/>
  <c r="AJ25" i="1" s="1"/>
  <c r="AK25" i="1" s="1"/>
  <c r="AL25" i="1" s="1"/>
  <c r="AG25" i="1"/>
  <c r="AH25" i="1" s="1"/>
  <c r="AI25" i="1" s="1"/>
  <c r="R26" i="1"/>
  <c r="U26" i="1"/>
  <c r="W26" i="1"/>
  <c r="AJ26" i="1" s="1"/>
  <c r="AK26" i="1" s="1"/>
  <c r="AL26" i="1" s="1"/>
  <c r="AG26" i="1"/>
  <c r="AH26" i="1" s="1"/>
  <c r="AI26" i="1" s="1"/>
  <c r="R27" i="1"/>
  <c r="U27" i="1"/>
  <c r="W27" i="1"/>
  <c r="AJ27" i="1" s="1"/>
  <c r="AK27" i="1" s="1"/>
  <c r="AL27" i="1" s="1"/>
  <c r="AG27" i="1"/>
  <c r="AH27" i="1" s="1"/>
  <c r="AI27" i="1" s="1"/>
  <c r="R28" i="1"/>
  <c r="U28" i="1"/>
  <c r="W28" i="1"/>
  <c r="AJ28" i="1" s="1"/>
  <c r="AK28" i="1" s="1"/>
  <c r="AL28" i="1" s="1"/>
  <c r="AG28" i="1"/>
  <c r="AH28" i="1" s="1"/>
  <c r="AI28" i="1" s="1"/>
  <c r="R29" i="1"/>
  <c r="U29" i="1"/>
  <c r="W29" i="1"/>
  <c r="AJ29" i="1" s="1"/>
  <c r="AK29" i="1" s="1"/>
  <c r="AL29" i="1" s="1"/>
  <c r="AG29" i="1"/>
  <c r="AH29" i="1" s="1"/>
  <c r="AI29" i="1" s="1"/>
  <c r="R30" i="1"/>
  <c r="U30" i="1"/>
  <c r="W30" i="1"/>
  <c r="AJ30" i="1" s="1"/>
  <c r="AK30" i="1" s="1"/>
  <c r="AL30" i="1" s="1"/>
  <c r="AG30" i="1"/>
  <c r="AH30" i="1" s="1"/>
  <c r="AI30" i="1" s="1"/>
  <c r="R31" i="1"/>
  <c r="U31" i="1"/>
  <c r="W31" i="1"/>
  <c r="AJ31" i="1" s="1"/>
  <c r="AK31" i="1" s="1"/>
  <c r="AL31" i="1" s="1"/>
  <c r="AG31" i="1"/>
  <c r="AH31" i="1" s="1"/>
  <c r="AI31" i="1" s="1"/>
  <c r="R32" i="1"/>
  <c r="U32" i="1"/>
  <c r="W32" i="1"/>
  <c r="AJ32" i="1" s="1"/>
  <c r="AK32" i="1" s="1"/>
  <c r="AL32" i="1" s="1"/>
  <c r="AG32" i="1"/>
  <c r="AH32" i="1" s="1"/>
  <c r="AI32" i="1" s="1"/>
  <c r="R33" i="1"/>
  <c r="U33" i="1"/>
  <c r="W33" i="1"/>
  <c r="AJ33" i="1" s="1"/>
  <c r="AK33" i="1" s="1"/>
  <c r="AL33" i="1" s="1"/>
  <c r="AG33" i="1"/>
  <c r="AH33" i="1" s="1"/>
  <c r="AI33" i="1" s="1"/>
  <c r="R34" i="1"/>
  <c r="U34" i="1"/>
  <c r="W34" i="1"/>
  <c r="AJ34" i="1" s="1"/>
  <c r="AK34" i="1" s="1"/>
  <c r="AL34" i="1" s="1"/>
  <c r="AG34" i="1"/>
  <c r="AH34" i="1" s="1"/>
  <c r="AI34" i="1" s="1"/>
  <c r="R35" i="1"/>
  <c r="U35" i="1"/>
  <c r="W35" i="1"/>
  <c r="AJ35" i="1" s="1"/>
  <c r="AK35" i="1" s="1"/>
  <c r="AL35" i="1" s="1"/>
  <c r="AG35" i="1"/>
  <c r="AH35" i="1" s="1"/>
  <c r="AI35" i="1" s="1"/>
  <c r="R36" i="1"/>
  <c r="U36" i="1"/>
  <c r="W36" i="1"/>
  <c r="AJ36" i="1" s="1"/>
  <c r="AK36" i="1" s="1"/>
  <c r="AL36" i="1" s="1"/>
  <c r="AG36" i="1"/>
  <c r="AH36" i="1" s="1"/>
  <c r="AI36" i="1" s="1"/>
  <c r="R37" i="1"/>
  <c r="U37" i="1"/>
  <c r="W37" i="1"/>
  <c r="AJ37" i="1" s="1"/>
  <c r="AK37" i="1" s="1"/>
  <c r="AL37" i="1" s="1"/>
  <c r="AG37" i="1"/>
  <c r="AH37" i="1" s="1"/>
  <c r="AI37" i="1" s="1"/>
  <c r="R38" i="1"/>
  <c r="U38" i="1"/>
  <c r="W38" i="1"/>
  <c r="AJ38" i="1" s="1"/>
  <c r="AK38" i="1" s="1"/>
  <c r="AL38" i="1" s="1"/>
  <c r="AG38" i="1"/>
  <c r="AH38" i="1" s="1"/>
  <c r="AI38" i="1" s="1"/>
  <c r="R39" i="1"/>
  <c r="U39" i="1"/>
  <c r="W39" i="1"/>
  <c r="AJ39" i="1" s="1"/>
  <c r="AK39" i="1" s="1"/>
  <c r="AL39" i="1" s="1"/>
  <c r="AG39" i="1"/>
  <c r="AH39" i="1" s="1"/>
  <c r="AI39" i="1" s="1"/>
  <c r="R40" i="1"/>
  <c r="U40" i="1"/>
  <c r="W40" i="1"/>
  <c r="AJ40" i="1" s="1"/>
  <c r="AK40" i="1" s="1"/>
  <c r="AL40" i="1" s="1"/>
  <c r="AG40" i="1"/>
  <c r="AH40" i="1" s="1"/>
  <c r="AI40" i="1" s="1"/>
  <c r="R41" i="1"/>
  <c r="U41" i="1"/>
  <c r="W41" i="1"/>
  <c r="AJ41" i="1" s="1"/>
  <c r="AK41" i="1" s="1"/>
  <c r="AL41" i="1" s="1"/>
  <c r="AG41" i="1"/>
  <c r="AH41" i="1" s="1"/>
  <c r="AI41" i="1" s="1"/>
  <c r="R42" i="1"/>
  <c r="U42" i="1"/>
  <c r="W42" i="1"/>
  <c r="AJ42" i="1" s="1"/>
  <c r="AK42" i="1" s="1"/>
  <c r="AL42" i="1" s="1"/>
  <c r="AG42" i="1"/>
  <c r="AH42" i="1" s="1"/>
  <c r="AI42" i="1" s="1"/>
  <c r="R43" i="1"/>
  <c r="U43" i="1"/>
  <c r="W43" i="1"/>
  <c r="AJ43" i="1" s="1"/>
  <c r="AK43" i="1" s="1"/>
  <c r="AL43" i="1" s="1"/>
  <c r="AG43" i="1"/>
  <c r="AH43" i="1" s="1"/>
  <c r="AI43" i="1" s="1"/>
  <c r="R44" i="1"/>
  <c r="U44" i="1"/>
  <c r="W44" i="1"/>
  <c r="AJ44" i="1" s="1"/>
  <c r="AK44" i="1" s="1"/>
  <c r="AL44" i="1" s="1"/>
  <c r="AG44" i="1"/>
  <c r="AH44" i="1" s="1"/>
  <c r="AI44" i="1" s="1"/>
  <c r="R45" i="1"/>
  <c r="U45" i="1"/>
  <c r="W45" i="1"/>
  <c r="AJ45" i="1" s="1"/>
  <c r="AK45" i="1" s="1"/>
  <c r="AL45" i="1" s="1"/>
  <c r="AG45" i="1"/>
  <c r="AH45" i="1" s="1"/>
  <c r="AI45" i="1" s="1"/>
  <c r="AL8" i="1" l="1"/>
  <c r="AI8" i="1"/>
  <c r="AD10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K8" i="1"/>
  <c r="AH8" i="1"/>
  <c r="AD19" i="1"/>
  <c r="AD18" i="1"/>
  <c r="AD17" i="1"/>
  <c r="AD16" i="1"/>
  <c r="AD15" i="1"/>
  <c r="AD14" i="1"/>
  <c r="AD13" i="1"/>
  <c r="AD12" i="1"/>
  <c r="AD11" i="1"/>
  <c r="AD20" i="1"/>
  <c r="Y45" i="1"/>
  <c r="AA45" i="1" s="1"/>
  <c r="Y44" i="1"/>
  <c r="AA44" i="1" s="1"/>
  <c r="Y43" i="1"/>
  <c r="AA43" i="1" s="1"/>
  <c r="Y42" i="1"/>
  <c r="AA42" i="1" s="1"/>
  <c r="Y41" i="1"/>
  <c r="AA41" i="1" s="1"/>
  <c r="Y40" i="1"/>
  <c r="AA40" i="1" s="1"/>
  <c r="Y39" i="1"/>
  <c r="AA39" i="1" s="1"/>
  <c r="Y38" i="1"/>
  <c r="AA38" i="1" s="1"/>
  <c r="Y37" i="1"/>
  <c r="AA37" i="1" s="1"/>
  <c r="Y36" i="1"/>
  <c r="AA36" i="1" s="1"/>
  <c r="Y35" i="1"/>
  <c r="AA35" i="1" s="1"/>
  <c r="Y34" i="1"/>
  <c r="AA34" i="1" s="1"/>
  <c r="Y33" i="1"/>
  <c r="AA33" i="1" s="1"/>
  <c r="Y32" i="1"/>
  <c r="AA32" i="1" s="1"/>
  <c r="Y30" i="1"/>
  <c r="AA30" i="1" s="1"/>
  <c r="Y28" i="1"/>
  <c r="AA28" i="1" s="1"/>
  <c r="Y26" i="1"/>
  <c r="AA26" i="1" s="1"/>
  <c r="Y24" i="1"/>
  <c r="AA24" i="1" s="1"/>
  <c r="Y22" i="1"/>
  <c r="AA22" i="1" s="1"/>
  <c r="Y20" i="1"/>
  <c r="AA20" i="1" s="1"/>
  <c r="Y19" i="1"/>
  <c r="AA19" i="1" s="1"/>
  <c r="Y18" i="1"/>
  <c r="AA18" i="1" s="1"/>
  <c r="Y17" i="1"/>
  <c r="AA17" i="1" s="1"/>
  <c r="Y16" i="1"/>
  <c r="AA16" i="1" s="1"/>
  <c r="Y15" i="1"/>
  <c r="AA15" i="1" s="1"/>
  <c r="Y14" i="1"/>
  <c r="AA14" i="1" s="1"/>
  <c r="Y13" i="1"/>
  <c r="AA13" i="1" s="1"/>
  <c r="Y12" i="1"/>
  <c r="AA12" i="1" s="1"/>
  <c r="Y11" i="1"/>
  <c r="AA11" i="1" s="1"/>
  <c r="Y10" i="1"/>
  <c r="AA10" i="1" s="1"/>
  <c r="Y29" i="1"/>
  <c r="AA29" i="1" s="1"/>
  <c r="Y27" i="1"/>
  <c r="AA27" i="1" s="1"/>
  <c r="Z25" i="1"/>
  <c r="Y25" i="1"/>
  <c r="AA25" i="1" s="1"/>
  <c r="Z31" i="1"/>
  <c r="Y31" i="1"/>
  <c r="AA31" i="1" s="1"/>
  <c r="Y23" i="1"/>
  <c r="AA23" i="1" s="1"/>
  <c r="Y21" i="1"/>
  <c r="AA21" i="1" s="1"/>
  <c r="Z44" i="1"/>
  <c r="Z41" i="1"/>
  <c r="Z21" i="1"/>
  <c r="AE21" i="1" l="1"/>
  <c r="AB21" i="1"/>
  <c r="AF21" i="1" s="1"/>
  <c r="AE23" i="1"/>
  <c r="AB23" i="1"/>
  <c r="AF23" i="1" s="1"/>
  <c r="AE29" i="1"/>
  <c r="AB29" i="1"/>
  <c r="AF29" i="1" s="1"/>
  <c r="AE11" i="1"/>
  <c r="AB11" i="1"/>
  <c r="AF11" i="1" s="1"/>
  <c r="AE13" i="1"/>
  <c r="AB13" i="1"/>
  <c r="AF13" i="1" s="1"/>
  <c r="AE15" i="1"/>
  <c r="AB15" i="1"/>
  <c r="AF15" i="1" s="1"/>
  <c r="AE17" i="1"/>
  <c r="AB17" i="1"/>
  <c r="AF17" i="1" s="1"/>
  <c r="AE19" i="1"/>
  <c r="AB19" i="1"/>
  <c r="AF19" i="1" s="1"/>
  <c r="AE22" i="1"/>
  <c r="AB22" i="1"/>
  <c r="AF22" i="1" s="1"/>
  <c r="AE26" i="1"/>
  <c r="AB26" i="1"/>
  <c r="AF26" i="1" s="1"/>
  <c r="AE30" i="1"/>
  <c r="AB30" i="1"/>
  <c r="AF30" i="1" s="1"/>
  <c r="AE33" i="1"/>
  <c r="AB33" i="1"/>
  <c r="AF33" i="1" s="1"/>
  <c r="AE35" i="1"/>
  <c r="AB35" i="1"/>
  <c r="AF35" i="1" s="1"/>
  <c r="AE37" i="1"/>
  <c r="AB37" i="1"/>
  <c r="AF37" i="1" s="1"/>
  <c r="AE39" i="1"/>
  <c r="AB39" i="1"/>
  <c r="AF39" i="1" s="1"/>
  <c r="AE41" i="1"/>
  <c r="AB41" i="1"/>
  <c r="AF41" i="1" s="1"/>
  <c r="AE43" i="1"/>
  <c r="AB43" i="1"/>
  <c r="AF43" i="1" s="1"/>
  <c r="AE45" i="1"/>
  <c r="AB45" i="1"/>
  <c r="AF45" i="1" s="1"/>
  <c r="AE31" i="1"/>
  <c r="AB31" i="1"/>
  <c r="AF31" i="1" s="1"/>
  <c r="AE25" i="1"/>
  <c r="AB25" i="1"/>
  <c r="AF25" i="1" s="1"/>
  <c r="AE27" i="1"/>
  <c r="AB27" i="1"/>
  <c r="AF27" i="1" s="1"/>
  <c r="AE10" i="1"/>
  <c r="AB10" i="1"/>
  <c r="AF10" i="1" s="1"/>
  <c r="AE12" i="1"/>
  <c r="AB12" i="1"/>
  <c r="AF12" i="1" s="1"/>
  <c r="AE14" i="1"/>
  <c r="AB14" i="1"/>
  <c r="AF14" i="1" s="1"/>
  <c r="AE16" i="1"/>
  <c r="AB16" i="1"/>
  <c r="AF16" i="1" s="1"/>
  <c r="AE18" i="1"/>
  <c r="AB18" i="1"/>
  <c r="AF18" i="1" s="1"/>
  <c r="AE20" i="1"/>
  <c r="AB20" i="1"/>
  <c r="AF20" i="1" s="1"/>
  <c r="AE24" i="1"/>
  <c r="AB24" i="1"/>
  <c r="AF24" i="1" s="1"/>
  <c r="AE28" i="1"/>
  <c r="AB28" i="1"/>
  <c r="AF28" i="1" s="1"/>
  <c r="AE32" i="1"/>
  <c r="AB32" i="1"/>
  <c r="AF32" i="1" s="1"/>
  <c r="AE34" i="1"/>
  <c r="AB34" i="1"/>
  <c r="AF34" i="1" s="1"/>
  <c r="AE36" i="1"/>
  <c r="AB36" i="1"/>
  <c r="AF36" i="1" s="1"/>
  <c r="AE38" i="1"/>
  <c r="AB38" i="1"/>
  <c r="AF38" i="1" s="1"/>
  <c r="AE40" i="1"/>
  <c r="AB40" i="1"/>
  <c r="AF40" i="1" s="1"/>
  <c r="AE42" i="1"/>
  <c r="AB42" i="1"/>
  <c r="AF42" i="1" s="1"/>
  <c r="AE44" i="1"/>
  <c r="AB44" i="1"/>
  <c r="AF44" i="1" s="1"/>
  <c r="Z37" i="1"/>
  <c r="Z27" i="1"/>
  <c r="Z29" i="1"/>
  <c r="Z33" i="1"/>
  <c r="AC37" i="1"/>
  <c r="Z23" i="1"/>
  <c r="Z16" i="1"/>
  <c r="Z24" i="1"/>
  <c r="Z18" i="1"/>
  <c r="Z22" i="1"/>
  <c r="Z26" i="1"/>
  <c r="Z30" i="1"/>
  <c r="Z34" i="1"/>
  <c r="Z38" i="1"/>
  <c r="Z42" i="1"/>
  <c r="Z13" i="1"/>
  <c r="Z15" i="1"/>
  <c r="Z19" i="1"/>
  <c r="Z35" i="1"/>
  <c r="Z43" i="1"/>
  <c r="Z10" i="1"/>
  <c r="Z20" i="1"/>
  <c r="Z28" i="1"/>
  <c r="Z32" i="1"/>
  <c r="Z36" i="1"/>
  <c r="Z40" i="1"/>
  <c r="Z11" i="1"/>
  <c r="Z14" i="1"/>
  <c r="Z17" i="1"/>
  <c r="Z39" i="1"/>
  <c r="Z45" i="1"/>
  <c r="AC33" i="1"/>
  <c r="Z12" i="1"/>
  <c r="AF8" i="1" l="1"/>
  <c r="AC27" i="1"/>
  <c r="AE8" i="1"/>
  <c r="AC29" i="1"/>
  <c r="AC41" i="1"/>
  <c r="AC44" i="1"/>
  <c r="AC39" i="1"/>
  <c r="AC17" i="1"/>
  <c r="AC14" i="1"/>
  <c r="AC11" i="1"/>
  <c r="AC40" i="1"/>
  <c r="AC36" i="1"/>
  <c r="AC32" i="1"/>
  <c r="AC28" i="1"/>
  <c r="AC20" i="1"/>
  <c r="AC43" i="1"/>
  <c r="AC35" i="1"/>
  <c r="AC19" i="1"/>
  <c r="AC15" i="1"/>
  <c r="AC13" i="1"/>
  <c r="AC42" i="1"/>
  <c r="AC38" i="1"/>
  <c r="AC34" i="1"/>
  <c r="AC30" i="1"/>
  <c r="AC26" i="1"/>
  <c r="AC22" i="1"/>
  <c r="AC18" i="1"/>
  <c r="AC24" i="1"/>
  <c r="AC16" i="1"/>
  <c r="AC45" i="1"/>
  <c r="AC25" i="1" l="1"/>
  <c r="AC10" i="1"/>
  <c r="AC31" i="1"/>
  <c r="AC21" i="1"/>
  <c r="AC23" i="1"/>
  <c r="AC12" i="1"/>
  <c r="AA8" i="1" l="1"/>
  <c r="AC9" i="1"/>
  <c r="AC8" i="1" s="1"/>
  <c r="C5" i="1" s="1"/>
  <c r="AB8" i="1" l="1"/>
</calcChain>
</file>

<file path=xl/comments1.xml><?xml version="1.0" encoding="utf-8"?>
<comments xmlns="http://schemas.openxmlformats.org/spreadsheetml/2006/main">
  <authors>
    <author>예비04</author>
    <author>상황실</author>
  </authors>
  <commentList>
    <comment ref="B2" authorId="0">
      <text>
        <r>
          <rPr>
            <b/>
            <sz val="11"/>
            <color indexed="81"/>
            <rFont val="돋움"/>
            <family val="3"/>
            <charset val="129"/>
          </rPr>
          <t>이 부분은 서식의 최종 수정일자임</t>
        </r>
      </text>
    </comment>
    <comment ref="N5" authorId="1">
      <text>
        <r>
          <rPr>
            <b/>
            <sz val="9"/>
            <color indexed="81"/>
            <rFont val="돋움"/>
            <family val="3"/>
            <charset val="129"/>
          </rPr>
          <t>비번날 근무일지에 기록한 소방활동, 교육등을 말함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5" authorId="1">
      <text>
        <r>
          <rPr>
            <sz val="11"/>
            <color indexed="81"/>
            <rFont val="돋움"/>
            <family val="3"/>
            <charset val="129"/>
          </rPr>
          <t>휴일을 제외한 평일 일수만 기록</t>
        </r>
      </text>
    </comment>
  </commentList>
</comments>
</file>

<file path=xl/sharedStrings.xml><?xml version="1.0" encoding="utf-8"?>
<sst xmlns="http://schemas.openxmlformats.org/spreadsheetml/2006/main" count="120" uniqueCount="77">
  <si>
    <t>초과근무수당 계산식</t>
    <phoneticPr fontId="5" type="noConversion"/>
  </si>
  <si>
    <t>계급</t>
    <phoneticPr fontId="5" type="noConversion"/>
  </si>
  <si>
    <t>수정일자</t>
    <phoneticPr fontId="5" type="noConversion"/>
  </si>
  <si>
    <t>성   명</t>
    <phoneticPr fontId="5" type="noConversion"/>
  </si>
  <si>
    <t>복무조례상의
 근무시간</t>
    <phoneticPr fontId="5" type="noConversion"/>
  </si>
  <si>
    <t>복무조례상 
근무시간에서
제외할 시간</t>
    <phoneticPr fontId="5" type="noConversion"/>
  </si>
  <si>
    <t>총   계</t>
    <phoneticPr fontId="5" type="noConversion"/>
  </si>
  <si>
    <t>2교대
근무일수</t>
    <phoneticPr fontId="5" type="noConversion"/>
  </si>
  <si>
    <t>3교대
근무일수
(9-18시 교대)</t>
    <phoneticPr fontId="5" type="noConversion"/>
  </si>
  <si>
    <t>3교대
근무일수
(9-21시 교대)</t>
    <phoneticPr fontId="5" type="noConversion"/>
  </si>
  <si>
    <t>연도</t>
    <phoneticPr fontId="5" type="noConversion"/>
  </si>
  <si>
    <t>월</t>
    <phoneticPr fontId="5" type="noConversion"/>
  </si>
  <si>
    <t>순번
휴무
및
휴일연가일수</t>
    <phoneticPr fontId="5" type="noConversion"/>
  </si>
  <si>
    <t>주간근무</t>
    <phoneticPr fontId="5" type="noConversion"/>
  </si>
  <si>
    <t>12</t>
    <phoneticPr fontId="5" type="noConversion"/>
  </si>
  <si>
    <t>소방장</t>
  </si>
  <si>
    <t>1</t>
    <phoneticPr fontId="5" type="noConversion"/>
  </si>
  <si>
    <t>2</t>
    <phoneticPr fontId="5" type="noConversion"/>
  </si>
  <si>
    <t>3</t>
    <phoneticPr fontId="5" type="noConversion"/>
  </si>
  <si>
    <t>4</t>
    <phoneticPr fontId="5" type="noConversion"/>
  </si>
  <si>
    <t>5</t>
    <phoneticPr fontId="5" type="noConversion"/>
  </si>
  <si>
    <t>소방령</t>
  </si>
  <si>
    <t>6</t>
    <phoneticPr fontId="5" type="noConversion"/>
  </si>
  <si>
    <t>소방경</t>
  </si>
  <si>
    <t>7</t>
    <phoneticPr fontId="5" type="noConversion"/>
  </si>
  <si>
    <t>소방위</t>
  </si>
  <si>
    <t>8</t>
    <phoneticPr fontId="5" type="noConversion"/>
  </si>
  <si>
    <t>9</t>
    <phoneticPr fontId="5" type="noConversion"/>
  </si>
  <si>
    <t>소방교</t>
  </si>
  <si>
    <t>10</t>
    <phoneticPr fontId="5" type="noConversion"/>
  </si>
  <si>
    <t>소방사</t>
  </si>
  <si>
    <t>11</t>
    <phoneticPr fontId="5" type="noConversion"/>
  </si>
  <si>
    <t>홍길동</t>
    <phoneticPr fontId="5" type="noConversion"/>
  </si>
  <si>
    <t>비번활동 미지급액</t>
    <phoneticPr fontId="4" type="noConversion"/>
  </si>
  <si>
    <t>시간</t>
    <phoneticPr fontId="4" type="noConversion"/>
  </si>
  <si>
    <t>금액</t>
    <phoneticPr fontId="4" type="noConversion"/>
  </si>
  <si>
    <t>주민번호</t>
    <phoneticPr fontId="5" type="noConversion"/>
  </si>
  <si>
    <t>계좌번호</t>
    <phoneticPr fontId="4" type="noConversion"/>
  </si>
  <si>
    <t>총 근무시간</t>
    <phoneticPr fontId="5" type="noConversion"/>
  </si>
  <si>
    <t>미지급 총액</t>
    <phoneticPr fontId="4" type="noConversion"/>
  </si>
  <si>
    <t>원금</t>
    <phoneticPr fontId="4" type="noConversion"/>
  </si>
  <si>
    <t>이자</t>
    <phoneticPr fontId="4" type="noConversion"/>
  </si>
  <si>
    <t>합계</t>
    <phoneticPr fontId="4" type="noConversion"/>
  </si>
  <si>
    <t>휴일 병급</t>
    <phoneticPr fontId="4" type="noConversion"/>
  </si>
  <si>
    <t>평일</t>
    <phoneticPr fontId="5" type="noConversion"/>
  </si>
  <si>
    <t>휴일</t>
    <phoneticPr fontId="5" type="noConversion"/>
  </si>
  <si>
    <t>야간
근무
일수</t>
    <phoneticPr fontId="5" type="noConversion"/>
  </si>
  <si>
    <t>외출 및
조퇴
등으로
근무
하지
못한
시간</t>
    <phoneticPr fontId="5" type="noConversion"/>
  </si>
  <si>
    <t>평일
일수</t>
    <phoneticPr fontId="5" type="noConversion"/>
  </si>
  <si>
    <t>휴가
일수
(연가,
병가,
 공가,
특가)</t>
    <phoneticPr fontId="5" type="noConversion"/>
  </si>
  <si>
    <t>교육
및
파견
일수</t>
    <phoneticPr fontId="5" type="noConversion"/>
  </si>
  <si>
    <t>휴일근무수당지급일수</t>
    <phoneticPr fontId="5" type="noConversion"/>
  </si>
  <si>
    <t>총계</t>
    <phoneticPr fontId="4" type="noConversion"/>
  </si>
  <si>
    <t>시간당 단가</t>
    <phoneticPr fontId="5" type="noConversion"/>
  </si>
  <si>
    <t>초과근무수당 계급별 단가표</t>
    <phoneticPr fontId="5" type="noConversion"/>
  </si>
  <si>
    <t>비번
동원
시간
(A)</t>
    <phoneticPr fontId="5" type="noConversion"/>
  </si>
  <si>
    <t>계
(B)</t>
    <phoneticPr fontId="5" type="noConversion"/>
  </si>
  <si>
    <t>복   무
조례상근   무
시   간
(C)</t>
    <phoneticPr fontId="5" type="noConversion"/>
  </si>
  <si>
    <t>제외할 시간합계
( D )</t>
    <phoneticPr fontId="5" type="noConversion"/>
  </si>
  <si>
    <t>미지급
휴일
초과
근무일수
(E)</t>
    <phoneticPr fontId="5" type="noConversion"/>
  </si>
  <si>
    <t>시간외
수당
지급
받은
시간
(F)</t>
    <phoneticPr fontId="5" type="noConversion"/>
  </si>
  <si>
    <t>미지급
시간외
근무
시간
총계
(G)</t>
    <phoneticPr fontId="5" type="noConversion"/>
  </si>
  <si>
    <t>(B-A-R+C-E)×단가</t>
    <phoneticPr fontId="4" type="noConversion"/>
  </si>
  <si>
    <t>A×단가</t>
    <phoneticPr fontId="4" type="noConversion"/>
  </si>
  <si>
    <t>E×8×단가</t>
    <phoneticPr fontId="4" type="noConversion"/>
  </si>
  <si>
    <t>600000-1234567</t>
    <phoneticPr fontId="4" type="noConversion"/>
  </si>
  <si>
    <t>관서명(부서)</t>
    <phoneticPr fontId="5" type="noConversion"/>
  </si>
  <si>
    <t>제소전화해
일련번호</t>
    <phoneticPr fontId="5" type="noConversion"/>
  </si>
  <si>
    <t>비고
(퇴직,전출,사망,유족등특이사항 기재)</t>
    <phoneticPr fontId="5" type="noConversion"/>
  </si>
  <si>
    <t>당번근무 미지급액</t>
    <phoneticPr fontId="4" type="noConversion"/>
  </si>
  <si>
    <t>초과근무수당 계급별 휴일</t>
    <phoneticPr fontId="5" type="noConversion"/>
  </si>
  <si>
    <t>※ 당번근무 미지급액 : (총근무시간 - 비번근무시간 - 휴일병급시간 - 복무규정근무시간 + 복무규정 제외시간 - 기지급시간) * 단가</t>
    <phoneticPr fontId="5" type="noConversion"/>
  </si>
  <si>
    <t>농협</t>
    <phoneticPr fontId="5" type="noConversion"/>
  </si>
  <si>
    <t>132-34-134144</t>
    <phoneticPr fontId="5" type="noConversion"/>
  </si>
  <si>
    <t>이자</t>
    <phoneticPr fontId="5" type="noConversion"/>
  </si>
  <si>
    <t>휴일단가</t>
    <phoneticPr fontId="5" type="noConversion"/>
  </si>
  <si>
    <t>01-27-01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</si>
</sst>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176" formatCode="_(* #,##0_);_(* \(#,##0\);_(* &quot;-&quot;_);_(@_)"/>
    <numFmt numFmtId="177" formatCode="_-* #,##0_-;&quot;₩&quot;&quot;₩&quot;\-* #,##0_-;_-* &quot;-&quot;_-;_-@_-"/>
    <numFmt numFmtId="178" formatCode="_-&quot;₩&quot;* #,##0.00_-;&quot;₩&quot;&quot;₩&quot;\-&quot;₩&quot;* #,##0.00_-;_-&quot;₩&quot;* &quot;-&quot;??_-;_-@_-"/>
    <numFmt numFmtId="179" formatCode="&quot;₩&quot;&quot;₩&quot;\$#,##0_);[Red]&quot;₩&quot;&quot;₩&quot;\(&quot;₩&quot;&quot;₩&quot;\$#,##0&quot;₩&quot;&quot;₩&quot;\)"/>
    <numFmt numFmtId="180" formatCode="&quot;₩&quot;&quot;₩&quot;\$#,##0.00_);&quot;₩&quot;&quot;₩&quot;\(&quot;₩&quot;&quot;₩&quot;\$#,##0.00&quot;₩&quot;&quot;₩&quot;\)"/>
    <numFmt numFmtId="181" formatCode="_ * #,##0.00000_ ;_ * \-#,##0.00000_ ;_ * &quot;-&quot;_ ;_ @_ "/>
    <numFmt numFmtId="182" formatCode="_-* #,##0.00_-;&quot;₩&quot;&quot;₩&quot;\-* #,##0.00_-;_-* &quot;-&quot;??_-;_-@_-"/>
    <numFmt numFmtId="183" formatCode="mm&quot;월&quot;\ dd&quot;일&quot;"/>
    <numFmt numFmtId="184" formatCode="_ * #,##0_ ;_ * \-#,##0_ ;_ * &quot;-&quot;_ ;_ @_ "/>
    <numFmt numFmtId="185" formatCode="&quot;R$&quot;#,##0_);[Red]\(&quot;R$&quot;#,##0\)"/>
    <numFmt numFmtId="186" formatCode="_ * #,##0.00_ ;_ * \-#,##0.00_ ;_ * &quot;-&quot;??_ ;_ @_ "/>
    <numFmt numFmtId="187" formatCode="0_ "/>
    <numFmt numFmtId="188" formatCode="_-* #,##0_-;\-* #,##0_-;_-* &quot;-&quot;??_-;_-@_-"/>
  </numFmts>
  <fonts count="3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8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8"/>
      <name val="돋움"/>
      <family val="3"/>
      <charset val="129"/>
    </font>
    <font>
      <sz val="10"/>
      <name val="돋움"/>
      <family val="3"/>
      <charset val="129"/>
    </font>
    <font>
      <b/>
      <sz val="11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돋움"/>
      <family val="3"/>
      <charset val="129"/>
    </font>
    <font>
      <b/>
      <sz val="14"/>
      <name val="돋움"/>
      <family val="3"/>
      <charset val="129"/>
    </font>
    <font>
      <b/>
      <sz val="12"/>
      <name val="돋움"/>
      <family val="3"/>
      <charset val="129"/>
    </font>
    <font>
      <sz val="10"/>
      <color rgb="FF0000FF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4"/>
      <name val="굴림"/>
      <family val="3"/>
      <charset val="129"/>
    </font>
    <font>
      <sz val="11"/>
      <name val="굴림"/>
      <family val="3"/>
      <charset val="129"/>
    </font>
    <font>
      <b/>
      <sz val="11"/>
      <color indexed="81"/>
      <name val="돋움"/>
      <family val="3"/>
      <charset val="129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1"/>
      <color indexed="81"/>
      <name val="돋움"/>
      <family val="3"/>
      <charset val="129"/>
    </font>
    <font>
      <sz val="12"/>
      <name val="바탕체"/>
      <family val="1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1"/>
      <color indexed="8"/>
      <name val="돋움"/>
      <family val="3"/>
      <charset val="129"/>
    </font>
    <font>
      <sz val="14"/>
      <name val="뼻뮝"/>
      <family val="3"/>
      <charset val="129"/>
    </font>
    <font>
      <sz val="11"/>
      <name val="굴림체"/>
      <family val="3"/>
      <charset val="129"/>
    </font>
    <font>
      <sz val="12"/>
      <name val="뼻뮝"/>
      <family val="1"/>
      <charset val="129"/>
    </font>
    <font>
      <b/>
      <sz val="10"/>
      <name val="맑은 고딕"/>
      <family val="3"/>
      <charset val="129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6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176" fontId="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1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/>
    <xf numFmtId="0" fontId="23" fillId="0" borderId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8" fontId="24" fillId="9" borderId="0" applyNumberFormat="0" applyBorder="0" applyAlignment="0" applyProtection="0"/>
    <xf numFmtId="0" fontId="25" fillId="0" borderId="0">
      <alignment horizontal="left"/>
    </xf>
    <xf numFmtId="0" fontId="26" fillId="0" borderId="9" applyNumberFormat="0" applyAlignment="0" applyProtection="0">
      <alignment horizontal="left" vertical="center"/>
    </xf>
    <xf numFmtId="0" fontId="26" fillId="0" borderId="4">
      <alignment horizontal="left" vertical="center"/>
    </xf>
    <xf numFmtId="10" fontId="24" fillId="9" borderId="1" applyNumberFormat="0" applyBorder="0" applyAlignment="0" applyProtection="0"/>
    <xf numFmtId="0" fontId="27" fillId="0" borderId="10"/>
    <xf numFmtId="181" fontId="21" fillId="0" borderId="0"/>
    <xf numFmtId="0" fontId="28" fillId="0" borderId="0"/>
    <xf numFmtId="10" fontId="28" fillId="0" borderId="0" applyFont="0" applyFill="0" applyBorder="0" applyAlignment="0" applyProtection="0"/>
    <xf numFmtId="0" fontId="27" fillId="0" borderId="0"/>
    <xf numFmtId="0" fontId="29" fillId="0" borderId="0" applyFill="0" applyBorder="0" applyProtection="0">
      <alignment horizontal="centerContinuous" vertical="center"/>
    </xf>
    <xf numFmtId="0" fontId="30" fillId="9" borderId="0" applyFill="0" applyBorder="0" applyProtection="0">
      <alignment horizontal="center" vertical="center"/>
    </xf>
    <xf numFmtId="0" fontId="31" fillId="0" borderId="0" applyNumberFormat="0" applyFill="0" applyBorder="0" applyAlignment="0" applyProtection="0">
      <alignment vertical="top"/>
      <protection locked="0"/>
    </xf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3" fillId="9" borderId="0" applyFill="0" applyBorder="0" applyProtection="0">
      <alignment horizontal="right"/>
    </xf>
    <xf numFmtId="10" fontId="33" fillId="0" borderId="0" applyFill="0" applyBorder="0" applyProtection="0">
      <alignment horizontal="right"/>
    </xf>
    <xf numFmtId="0" fontId="34" fillId="0" borderId="0"/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/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4" fontId="21" fillId="0" borderId="0" applyFont="0" applyFill="0" applyBorder="0" applyAlignment="0" applyProtection="0"/>
    <xf numFmtId="185" fontId="2" fillId="9" borderId="0" applyFill="0" applyBorder="0" applyProtection="0">
      <alignment horizontal="right"/>
    </xf>
    <xf numFmtId="186" fontId="21" fillId="0" borderId="0" applyFont="0" applyFill="0" applyBorder="0" applyAlignment="0" applyProtection="0"/>
    <xf numFmtId="0" fontId="31" fillId="0" borderId="0" applyFill="0" applyAlignment="0"/>
    <xf numFmtId="0" fontId="31" fillId="0" borderId="0" applyFill="0" applyAlignment="0"/>
    <xf numFmtId="0" fontId="31" fillId="0" borderId="0" applyFill="0" applyAlignment="0"/>
    <xf numFmtId="0" fontId="31" fillId="0" borderId="0" applyFill="0" applyAlignment="0"/>
    <xf numFmtId="0" fontId="31" fillId="0" borderId="0" applyFill="0" applyAlignment="0"/>
    <xf numFmtId="0" fontId="31" fillId="0" borderId="0" applyFill="0" applyAlignment="0"/>
    <xf numFmtId="0" fontId="31" fillId="0" borderId="0" applyFill="0" applyAlignment="0"/>
    <xf numFmtId="0" fontId="31" fillId="0" borderId="0" applyFill="0" applyAlignment="0"/>
    <xf numFmtId="0" fontId="31" fillId="0" borderId="0" applyFill="0" applyAlignment="0"/>
    <xf numFmtId="0" fontId="31" fillId="0" borderId="0" applyFill="0" applyAlignment="0"/>
    <xf numFmtId="0" fontId="31" fillId="0" borderId="0" applyFill="0" applyAlignment="0"/>
    <xf numFmtId="0" fontId="31" fillId="0" borderId="0" applyFill="0" applyAlignment="0"/>
    <xf numFmtId="0" fontId="31" fillId="0" borderId="0" applyFill="0" applyAlignment="0"/>
    <xf numFmtId="0" fontId="31" fillId="0" borderId="0" applyFill="0" applyAlignment="0"/>
    <xf numFmtId="0" fontId="2" fillId="0" borderId="0"/>
    <xf numFmtId="0" fontId="31" fillId="0" borderId="0" applyFill="0" applyAlignment="0"/>
    <xf numFmtId="0" fontId="31" fillId="0" borderId="0" applyFill="0" applyAlignment="0"/>
    <xf numFmtId="0" fontId="31" fillId="0" borderId="0" applyFill="0" applyAlignment="0"/>
    <xf numFmtId="0" fontId="31" fillId="0" borderId="0" applyFill="0" applyAlignment="0"/>
    <xf numFmtId="0" fontId="31" fillId="0" borderId="0" applyFill="0" applyAlignment="0"/>
    <xf numFmtId="0" fontId="31" fillId="0" borderId="0" applyFill="0" applyAlignment="0"/>
    <xf numFmtId="0" fontId="31" fillId="0" borderId="0" applyFill="0" applyAlignment="0"/>
    <xf numFmtId="0" fontId="14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" fillId="0" borderId="0"/>
    <xf numFmtId="0" fontId="1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 applyFill="0" applyAlignment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3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2" fillId="0" borderId="0" xfId="3">
      <alignment vertical="center"/>
    </xf>
    <xf numFmtId="0" fontId="7" fillId="0" borderId="0" xfId="2" applyFont="1" applyBorder="1" applyAlignment="1">
      <alignment horizontal="center" vertical="center"/>
    </xf>
    <xf numFmtId="49" fontId="7" fillId="0" borderId="1" xfId="2" applyNumberFormat="1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6" xfId="2" applyFont="1" applyBorder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0" fontId="13" fillId="6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/>
    </xf>
    <xf numFmtId="49" fontId="10" fillId="4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 applyProtection="1">
      <alignment horizontal="center" vertical="center"/>
      <protection locked="0"/>
    </xf>
    <xf numFmtId="0" fontId="10" fillId="7" borderId="1" xfId="2" applyFont="1" applyFill="1" applyBorder="1" applyAlignment="1" applyProtection="1">
      <alignment horizontal="center" vertical="center"/>
      <protection locked="0"/>
    </xf>
    <xf numFmtId="0" fontId="10" fillId="6" borderId="1" xfId="2" applyFont="1" applyFill="1" applyBorder="1" applyAlignment="1" applyProtection="1">
      <alignment horizontal="center" vertical="center"/>
      <protection locked="0"/>
    </xf>
    <xf numFmtId="0" fontId="10" fillId="4" borderId="1" xfId="2" applyFont="1" applyFill="1" applyBorder="1" applyAlignment="1" applyProtection="1">
      <alignment horizontal="center" vertical="center"/>
    </xf>
    <xf numFmtId="0" fontId="16" fillId="8" borderId="1" xfId="3" applyFont="1" applyFill="1" applyBorder="1" applyAlignment="1">
      <alignment horizontal="center" vertical="center"/>
    </xf>
    <xf numFmtId="0" fontId="10" fillId="0" borderId="1" xfId="2" applyFont="1" applyBorder="1" applyAlignment="1" applyProtection="1">
      <alignment horizontal="center" vertical="center"/>
      <protection locked="0"/>
    </xf>
    <xf numFmtId="0" fontId="10" fillId="10" borderId="7" xfId="2" applyFont="1" applyFill="1" applyBorder="1" applyAlignment="1">
      <alignment horizontal="center" vertical="center" wrapText="1"/>
    </xf>
    <xf numFmtId="0" fontId="10" fillId="10" borderId="8" xfId="2" applyFont="1" applyFill="1" applyBorder="1" applyAlignment="1">
      <alignment horizontal="center" vertical="center" wrapText="1"/>
    </xf>
    <xf numFmtId="0" fontId="10" fillId="10" borderId="1" xfId="2" applyFont="1" applyFill="1" applyBorder="1" applyAlignment="1">
      <alignment horizontal="center" vertical="center"/>
    </xf>
    <xf numFmtId="41" fontId="7" fillId="0" borderId="0" xfId="1" applyFont="1" applyBorder="1" applyAlignment="1">
      <alignment vertical="center"/>
    </xf>
    <xf numFmtId="41" fontId="7" fillId="0" borderId="0" xfId="1" applyFont="1" applyBorder="1" applyAlignment="1">
      <alignment horizontal="center" vertical="center"/>
    </xf>
    <xf numFmtId="187" fontId="7" fillId="0" borderId="0" xfId="2" applyNumberFormat="1" applyFont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 wrapText="1"/>
    </xf>
    <xf numFmtId="0" fontId="10" fillId="4" borderId="8" xfId="2" applyFont="1" applyFill="1" applyBorder="1" applyAlignment="1">
      <alignment horizontal="center" vertical="center" wrapText="1"/>
    </xf>
    <xf numFmtId="176" fontId="10" fillId="4" borderId="8" xfId="4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10" fillId="4" borderId="8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7" borderId="8" xfId="2" applyFont="1" applyFill="1" applyBorder="1" applyAlignment="1">
      <alignment horizontal="center" vertical="center" wrapText="1"/>
    </xf>
    <xf numFmtId="0" fontId="14" fillId="6" borderId="8" xfId="5" applyFill="1" applyBorder="1">
      <alignment vertical="center"/>
    </xf>
    <xf numFmtId="0" fontId="10" fillId="4" borderId="1" xfId="2" applyFont="1" applyFill="1" applyBorder="1" applyAlignment="1">
      <alignment horizontal="center" vertical="center"/>
    </xf>
    <xf numFmtId="0" fontId="7" fillId="0" borderId="1" xfId="2" applyFont="1" applyBorder="1" applyAlignment="1" applyProtection="1">
      <alignment vertical="center"/>
      <protection locked="0"/>
    </xf>
    <xf numFmtId="0" fontId="16" fillId="2" borderId="1" xfId="3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2" fillId="0" borderId="1" xfId="3" applyBorder="1" applyAlignment="1">
      <alignment horizontal="center" vertical="center"/>
    </xf>
    <xf numFmtId="41" fontId="10" fillId="10" borderId="1" xfId="1" applyFont="1" applyFill="1" applyBorder="1" applyAlignment="1">
      <alignment horizontal="center" vertical="center"/>
    </xf>
    <xf numFmtId="41" fontId="10" fillId="10" borderId="1" xfId="2" applyNumberFormat="1" applyFont="1" applyFill="1" applyBorder="1" applyAlignment="1">
      <alignment horizontal="center" vertical="center"/>
    </xf>
    <xf numFmtId="188" fontId="10" fillId="10" borderId="1" xfId="2" applyNumberFormat="1" applyFont="1" applyFill="1" applyBorder="1" applyAlignment="1">
      <alignment horizontal="center" vertical="center"/>
    </xf>
    <xf numFmtId="41" fontId="7" fillId="0" borderId="6" xfId="2" applyNumberFormat="1" applyFont="1" applyBorder="1" applyAlignment="1">
      <alignment vertical="center"/>
    </xf>
    <xf numFmtId="41" fontId="10" fillId="6" borderId="8" xfId="2" applyNumberFormat="1" applyFont="1" applyFill="1" applyBorder="1" applyAlignment="1">
      <alignment horizontal="center" vertical="center" wrapText="1"/>
    </xf>
    <xf numFmtId="41" fontId="9" fillId="0" borderId="0" xfId="2" applyNumberFormat="1" applyFont="1" applyBorder="1" applyAlignment="1">
      <alignment vertical="center"/>
    </xf>
    <xf numFmtId="41" fontId="7" fillId="0" borderId="0" xfId="2" applyNumberFormat="1" applyFont="1" applyBorder="1" applyAlignment="1">
      <alignment horizontal="center" vertical="center"/>
    </xf>
    <xf numFmtId="0" fontId="10" fillId="6" borderId="1" xfId="2" applyFont="1" applyFill="1" applyBorder="1" applyAlignment="1">
      <alignment horizontal="center" vertical="center" wrapText="1" justifyLastLine="1"/>
    </xf>
    <xf numFmtId="41" fontId="10" fillId="6" borderId="1" xfId="2" applyNumberFormat="1" applyFont="1" applyFill="1" applyBorder="1" applyAlignment="1">
      <alignment horizontal="center" vertical="center" wrapText="1" justifyLastLine="1"/>
    </xf>
    <xf numFmtId="41" fontId="3" fillId="0" borderId="0" xfId="1" applyFont="1" applyBorder="1" applyAlignment="1">
      <alignment vertical="center"/>
    </xf>
    <xf numFmtId="0" fontId="7" fillId="0" borderId="0" xfId="2" applyNumberFormat="1" applyFont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 applyProtection="1">
      <alignment horizontal="center" vertical="center"/>
      <protection locked="0"/>
    </xf>
    <xf numFmtId="0" fontId="2" fillId="0" borderId="0" xfId="2" applyFont="1" applyBorder="1" applyAlignment="1">
      <alignment vertical="center"/>
    </xf>
    <xf numFmtId="0" fontId="10" fillId="4" borderId="1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/>
      <protection locked="0"/>
    </xf>
    <xf numFmtId="0" fontId="2" fillId="0" borderId="1" xfId="790" applyBorder="1">
      <alignment vertical="center"/>
    </xf>
    <xf numFmtId="0" fontId="10" fillId="10" borderId="1" xfId="2" applyFont="1" applyFill="1" applyBorder="1" applyAlignment="1">
      <alignment horizontal="center" vertical="center" wrapText="1"/>
    </xf>
    <xf numFmtId="176" fontId="7" fillId="0" borderId="1" xfId="4" applyFont="1" applyBorder="1" applyAlignment="1" applyProtection="1">
      <alignment horizontal="center" vertical="center"/>
      <protection locked="0"/>
    </xf>
    <xf numFmtId="0" fontId="10" fillId="4" borderId="2" xfId="2" applyFont="1" applyFill="1" applyBorder="1" applyAlignment="1">
      <alignment horizontal="center" vertical="center" textRotation="255" wrapText="1"/>
    </xf>
    <xf numFmtId="0" fontId="10" fillId="4" borderId="7" xfId="2" applyFont="1" applyFill="1" applyBorder="1" applyAlignment="1">
      <alignment horizontal="center" vertical="center" textRotation="255" wrapText="1"/>
    </xf>
    <xf numFmtId="0" fontId="10" fillId="4" borderId="8" xfId="2" applyFont="1" applyFill="1" applyBorder="1" applyAlignment="1">
      <alignment horizontal="center" vertical="center" textRotation="255" wrapText="1"/>
    </xf>
    <xf numFmtId="0" fontId="15" fillId="0" borderId="6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0" fontId="10" fillId="10" borderId="1" xfId="2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10" fillId="4" borderId="8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10" fillId="4" borderId="2" xfId="4" applyFont="1" applyFill="1" applyBorder="1" applyAlignment="1">
      <alignment horizontal="center" vertical="center" wrapText="1"/>
    </xf>
    <xf numFmtId="176" fontId="10" fillId="4" borderId="7" xfId="4" applyFont="1" applyFill="1" applyBorder="1" applyAlignment="1">
      <alignment horizontal="center" vertical="center" wrapText="1"/>
    </xf>
    <xf numFmtId="176" fontId="10" fillId="4" borderId="8" xfId="4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35" fillId="4" borderId="1" xfId="2" applyFont="1" applyFill="1" applyBorder="1" applyAlignment="1">
      <alignment horizontal="center" vertical="center" wrapText="1"/>
    </xf>
    <xf numFmtId="0" fontId="13" fillId="6" borderId="2" xfId="2" applyFont="1" applyFill="1" applyBorder="1" applyAlignment="1">
      <alignment horizontal="center" vertical="center" wrapText="1"/>
    </xf>
    <xf numFmtId="0" fontId="14" fillId="6" borderId="8" xfId="5" applyFill="1" applyBorder="1">
      <alignment vertical="center"/>
    </xf>
    <xf numFmtId="0" fontId="10" fillId="4" borderId="2" xfId="2" applyFont="1" applyFill="1" applyBorder="1" applyAlignment="1">
      <alignment horizontal="center" vertical="center"/>
    </xf>
    <xf numFmtId="0" fontId="10" fillId="4" borderId="8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49" fontId="8" fillId="11" borderId="1" xfId="2" applyNumberFormat="1" applyFont="1" applyFill="1" applyBorder="1" applyAlignment="1">
      <alignment horizontal="center" vertical="center"/>
    </xf>
    <xf numFmtId="49" fontId="8" fillId="11" borderId="2" xfId="2" applyNumberFormat="1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 applyProtection="1">
      <alignment horizontal="center" vertical="center"/>
      <protection locked="0"/>
    </xf>
    <xf numFmtId="0" fontId="10" fillId="0" borderId="1" xfId="2" applyFont="1" applyFill="1" applyBorder="1" applyAlignment="1" applyProtection="1">
      <alignment horizontal="center" vertical="center"/>
      <protection locked="0"/>
    </xf>
    <xf numFmtId="0" fontId="10" fillId="3" borderId="4" xfId="2" applyFont="1" applyFill="1" applyBorder="1" applyAlignment="1">
      <alignment horizontal="center" vertical="center"/>
    </xf>
    <xf numFmtId="176" fontId="12" fillId="5" borderId="1" xfId="4" applyFont="1" applyFill="1" applyBorder="1" applyAlignment="1">
      <alignment horizontal="center" vertical="center"/>
    </xf>
    <xf numFmtId="0" fontId="7" fillId="4" borderId="3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13" fillId="6" borderId="3" xfId="2" applyFont="1" applyFill="1" applyBorder="1" applyAlignment="1">
      <alignment horizontal="center" vertical="center" wrapText="1"/>
    </xf>
    <xf numFmtId="0" fontId="13" fillId="6" borderId="4" xfId="2" applyFont="1" applyFill="1" applyBorder="1" applyAlignment="1">
      <alignment horizontal="center" vertical="center" wrapText="1"/>
    </xf>
    <xf numFmtId="0" fontId="13" fillId="6" borderId="5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/>
    </xf>
    <xf numFmtId="0" fontId="7" fillId="7" borderId="2" xfId="2" applyFont="1" applyFill="1" applyBorder="1" applyAlignment="1">
      <alignment horizontal="center" vertical="center" wrapText="1"/>
    </xf>
    <xf numFmtId="0" fontId="7" fillId="7" borderId="8" xfId="2" applyFont="1" applyFill="1" applyBorder="1" applyAlignment="1">
      <alignment horizontal="center" vertical="center" wrapText="1"/>
    </xf>
  </cellXfs>
  <cellStyles count="961">
    <cellStyle name="??&amp;O?&amp;H?_x0008_??_x0007__x0001__x0001_" xfId="7"/>
    <cellStyle name="AeE­ [0]_INQUIRY ¿μ¾÷AßAø " xfId="8"/>
    <cellStyle name="AeE­_INQUIRY ¿μ¾÷AßAø " xfId="9"/>
    <cellStyle name="AÞ¸¶ [0]_INQUIRY ¿μ¾÷AßAø " xfId="10"/>
    <cellStyle name="AÞ¸¶_INQUIRY ¿μ¾÷AßAø " xfId="11"/>
    <cellStyle name="C￥AØ_¿μ¾÷CoE² " xfId="12"/>
    <cellStyle name="category" xfId="13"/>
    <cellStyle name="Comma [0]_ SG&amp;A Bridge " xfId="14"/>
    <cellStyle name="Comma_ SG&amp;A Bridge " xfId="15"/>
    <cellStyle name="Currency [0]_ SG&amp;A Bridge " xfId="16"/>
    <cellStyle name="Currency_ SG&amp;A Bridge " xfId="17"/>
    <cellStyle name="Grey" xfId="18"/>
    <cellStyle name="HEADER" xfId="19"/>
    <cellStyle name="Header1" xfId="20"/>
    <cellStyle name="Header2" xfId="21"/>
    <cellStyle name="Input [yellow]" xfId="22"/>
    <cellStyle name="Model" xfId="23"/>
    <cellStyle name="Normal - Style1" xfId="24"/>
    <cellStyle name="Normal_ SG&amp;A Bridge " xfId="25"/>
    <cellStyle name="Percent [2]" xfId="26"/>
    <cellStyle name="subhead" xfId="27"/>
    <cellStyle name="title [1]" xfId="28"/>
    <cellStyle name="title [2]" xfId="29"/>
    <cellStyle name="뒤에 오는 하이퍼링크_초과근무 산출기초(근무내역서)" xfId="30"/>
    <cellStyle name="똿뗦먛귟 [0.00]_PRODUCT DETAIL Q1" xfId="31"/>
    <cellStyle name="똿뗦먛귟_PRODUCT DETAIL Q1" xfId="32"/>
    <cellStyle name="믅됞 [0.00]_PRODUCT DETAIL Q1" xfId="33"/>
    <cellStyle name="믅됞_PRODUCT DETAIL Q1" xfId="34"/>
    <cellStyle name="백분율 [0]" xfId="35"/>
    <cellStyle name="백분율 [2]" xfId="36"/>
    <cellStyle name="뷭?_BOOKSHIP" xfId="37"/>
    <cellStyle name="쉼표 [0]" xfId="1" builtinId="6"/>
    <cellStyle name="쉼표 [0] 10" xfId="38"/>
    <cellStyle name="쉼표 [0] 10 10" xfId="39"/>
    <cellStyle name="쉼표 [0] 10 11" xfId="40"/>
    <cellStyle name="쉼표 [0] 10 12" xfId="41"/>
    <cellStyle name="쉼표 [0] 10 13" xfId="42"/>
    <cellStyle name="쉼표 [0] 10 14" xfId="43"/>
    <cellStyle name="쉼표 [0] 10 15" xfId="44"/>
    <cellStyle name="쉼표 [0] 10 16" xfId="45"/>
    <cellStyle name="쉼표 [0] 10 17" xfId="46"/>
    <cellStyle name="쉼표 [0] 10 18" xfId="47"/>
    <cellStyle name="쉼표 [0] 10 19" xfId="48"/>
    <cellStyle name="쉼표 [0] 10 2" xfId="49"/>
    <cellStyle name="쉼표 [0] 10 20" xfId="50"/>
    <cellStyle name="쉼표 [0] 10 21" xfId="51"/>
    <cellStyle name="쉼표 [0] 10 3" xfId="52"/>
    <cellStyle name="쉼표 [0] 10 4" xfId="53"/>
    <cellStyle name="쉼표 [0] 10 5" xfId="54"/>
    <cellStyle name="쉼표 [0] 10 6" xfId="55"/>
    <cellStyle name="쉼표 [0] 10 7" xfId="56"/>
    <cellStyle name="쉼표 [0] 10 8" xfId="57"/>
    <cellStyle name="쉼표 [0] 10 9" xfId="58"/>
    <cellStyle name="쉼표 [0] 11" xfId="59"/>
    <cellStyle name="쉼표 [0] 11 10" xfId="60"/>
    <cellStyle name="쉼표 [0] 11 11" xfId="61"/>
    <cellStyle name="쉼표 [0] 11 12" xfId="62"/>
    <cellStyle name="쉼표 [0] 11 13" xfId="63"/>
    <cellStyle name="쉼표 [0] 11 14" xfId="64"/>
    <cellStyle name="쉼표 [0] 11 15" xfId="65"/>
    <cellStyle name="쉼표 [0] 11 16" xfId="66"/>
    <cellStyle name="쉼표 [0] 11 17" xfId="67"/>
    <cellStyle name="쉼표 [0] 11 18" xfId="68"/>
    <cellStyle name="쉼표 [0] 11 19" xfId="69"/>
    <cellStyle name="쉼표 [0] 11 2" xfId="70"/>
    <cellStyle name="쉼표 [0] 11 20" xfId="71"/>
    <cellStyle name="쉼표 [0] 11 21" xfId="72"/>
    <cellStyle name="쉼표 [0] 11 3" xfId="73"/>
    <cellStyle name="쉼표 [0] 11 4" xfId="74"/>
    <cellStyle name="쉼표 [0] 11 5" xfId="75"/>
    <cellStyle name="쉼표 [0] 11 6" xfId="76"/>
    <cellStyle name="쉼표 [0] 11 7" xfId="77"/>
    <cellStyle name="쉼표 [0] 11 8" xfId="78"/>
    <cellStyle name="쉼표 [0] 11 9" xfId="79"/>
    <cellStyle name="쉼표 [0] 12" xfId="80"/>
    <cellStyle name="쉼표 [0] 12 10" xfId="81"/>
    <cellStyle name="쉼표 [0] 12 11" xfId="82"/>
    <cellStyle name="쉼표 [0] 12 12" xfId="83"/>
    <cellStyle name="쉼표 [0] 12 13" xfId="84"/>
    <cellStyle name="쉼표 [0] 12 14" xfId="85"/>
    <cellStyle name="쉼표 [0] 12 15" xfId="86"/>
    <cellStyle name="쉼표 [0] 12 16" xfId="87"/>
    <cellStyle name="쉼표 [0] 12 17" xfId="88"/>
    <cellStyle name="쉼표 [0] 12 18" xfId="89"/>
    <cellStyle name="쉼표 [0] 12 19" xfId="90"/>
    <cellStyle name="쉼표 [0] 12 2" xfId="91"/>
    <cellStyle name="쉼표 [0] 12 20" xfId="92"/>
    <cellStyle name="쉼표 [0] 12 21" xfId="93"/>
    <cellStyle name="쉼표 [0] 12 3" xfId="94"/>
    <cellStyle name="쉼표 [0] 12 4" xfId="95"/>
    <cellStyle name="쉼표 [0] 12 5" xfId="96"/>
    <cellStyle name="쉼표 [0] 12 6" xfId="97"/>
    <cellStyle name="쉼표 [0] 12 7" xfId="98"/>
    <cellStyle name="쉼표 [0] 12 8" xfId="99"/>
    <cellStyle name="쉼표 [0] 12 9" xfId="100"/>
    <cellStyle name="쉼표 [0] 13" xfId="101"/>
    <cellStyle name="쉼표 [0] 13 10" xfId="102"/>
    <cellStyle name="쉼표 [0] 13 11" xfId="103"/>
    <cellStyle name="쉼표 [0] 13 12" xfId="104"/>
    <cellStyle name="쉼표 [0] 13 13" xfId="105"/>
    <cellStyle name="쉼표 [0] 13 14" xfId="106"/>
    <cellStyle name="쉼표 [0] 13 15" xfId="107"/>
    <cellStyle name="쉼표 [0] 13 16" xfId="108"/>
    <cellStyle name="쉼표 [0] 13 17" xfId="109"/>
    <cellStyle name="쉼표 [0] 13 18" xfId="110"/>
    <cellStyle name="쉼표 [0] 13 19" xfId="111"/>
    <cellStyle name="쉼표 [0] 13 2" xfId="112"/>
    <cellStyle name="쉼표 [0] 13 20" xfId="113"/>
    <cellStyle name="쉼표 [0] 13 21" xfId="114"/>
    <cellStyle name="쉼표 [0] 13 3" xfId="115"/>
    <cellStyle name="쉼표 [0] 13 4" xfId="116"/>
    <cellStyle name="쉼표 [0] 13 5" xfId="117"/>
    <cellStyle name="쉼표 [0] 13 6" xfId="118"/>
    <cellStyle name="쉼표 [0] 13 7" xfId="119"/>
    <cellStyle name="쉼표 [0] 13 8" xfId="120"/>
    <cellStyle name="쉼표 [0] 13 9" xfId="121"/>
    <cellStyle name="쉼표 [0] 14" xfId="122"/>
    <cellStyle name="쉼표 [0] 15" xfId="123"/>
    <cellStyle name="쉼표 [0] 16" xfId="124"/>
    <cellStyle name="쉼표 [0] 17" xfId="125"/>
    <cellStyle name="쉼표 [0] 18" xfId="126"/>
    <cellStyle name="쉼표 [0] 19" xfId="127"/>
    <cellStyle name="쉼표 [0] 2" xfId="4"/>
    <cellStyle name="쉼표 [0] 2 10" xfId="128"/>
    <cellStyle name="쉼표 [0] 2 11" xfId="129"/>
    <cellStyle name="쉼표 [0] 2 12" xfId="130"/>
    <cellStyle name="쉼표 [0] 2 13" xfId="131"/>
    <cellStyle name="쉼표 [0] 2 14" xfId="132"/>
    <cellStyle name="쉼표 [0] 2 15" xfId="133"/>
    <cellStyle name="쉼표 [0] 2 16" xfId="134"/>
    <cellStyle name="쉼표 [0] 2 17" xfId="135"/>
    <cellStyle name="쉼표 [0] 2 18" xfId="136"/>
    <cellStyle name="쉼표 [0] 2 19" xfId="137"/>
    <cellStyle name="쉼표 [0] 2 2" xfId="138"/>
    <cellStyle name="쉼표 [0] 2 2 10" xfId="139"/>
    <cellStyle name="쉼표 [0] 2 2 10 2" xfId="140"/>
    <cellStyle name="쉼표 [0] 2 2 11" xfId="141"/>
    <cellStyle name="쉼표 [0] 2 2 12" xfId="142"/>
    <cellStyle name="쉼표 [0] 2 2 13" xfId="143"/>
    <cellStyle name="쉼표 [0] 2 2 14" xfId="144"/>
    <cellStyle name="쉼표 [0] 2 2 15" xfId="145"/>
    <cellStyle name="쉼표 [0] 2 2 16" xfId="146"/>
    <cellStyle name="쉼표 [0] 2 2 17" xfId="147"/>
    <cellStyle name="쉼표 [0] 2 2 18" xfId="148"/>
    <cellStyle name="쉼표 [0] 2 2 19" xfId="149"/>
    <cellStyle name="쉼표 [0] 2 2 2" xfId="150"/>
    <cellStyle name="쉼표 [0] 2 2 2 10" xfId="151"/>
    <cellStyle name="쉼표 [0] 2 2 2 11" xfId="152"/>
    <cellStyle name="쉼표 [0] 2 2 2 12" xfId="153"/>
    <cellStyle name="쉼표 [0] 2 2 2 13" xfId="154"/>
    <cellStyle name="쉼표 [0] 2 2 2 14" xfId="155"/>
    <cellStyle name="쉼표 [0] 2 2 2 15" xfId="156"/>
    <cellStyle name="쉼표 [0] 2 2 2 16" xfId="157"/>
    <cellStyle name="쉼표 [0] 2 2 2 17" xfId="158"/>
    <cellStyle name="쉼표 [0] 2 2 2 2" xfId="159"/>
    <cellStyle name="쉼표 [0] 2 2 2 3" xfId="160"/>
    <cellStyle name="쉼표 [0] 2 2 2 4" xfId="161"/>
    <cellStyle name="쉼표 [0] 2 2 2 5" xfId="162"/>
    <cellStyle name="쉼표 [0] 2 2 2 6" xfId="163"/>
    <cellStyle name="쉼표 [0] 2 2 2 7" xfId="164"/>
    <cellStyle name="쉼표 [0] 2 2 2 8" xfId="165"/>
    <cellStyle name="쉼표 [0] 2 2 2 9" xfId="166"/>
    <cellStyle name="쉼표 [0] 2 2 20" xfId="167"/>
    <cellStyle name="쉼표 [0] 2 2 21" xfId="168"/>
    <cellStyle name="쉼표 [0] 2 2 22" xfId="169"/>
    <cellStyle name="쉼표 [0] 2 2 23" xfId="170"/>
    <cellStyle name="쉼표 [0] 2 2 24" xfId="171"/>
    <cellStyle name="쉼표 [0] 2 2 25" xfId="172"/>
    <cellStyle name="쉼표 [0] 2 2 26" xfId="173"/>
    <cellStyle name="쉼표 [0] 2 2 27" xfId="174"/>
    <cellStyle name="쉼표 [0] 2 2 28" xfId="175"/>
    <cellStyle name="쉼표 [0] 2 2 29" xfId="176"/>
    <cellStyle name="쉼표 [0] 2 2 3" xfId="6"/>
    <cellStyle name="쉼표 [0] 2 2 30" xfId="177"/>
    <cellStyle name="쉼표 [0] 2 2 31" xfId="178"/>
    <cellStyle name="쉼표 [0] 2 2 32" xfId="179"/>
    <cellStyle name="쉼표 [0] 2 2 33" xfId="180"/>
    <cellStyle name="쉼표 [0] 2 2 34" xfId="181"/>
    <cellStyle name="쉼표 [0] 2 2 35" xfId="182"/>
    <cellStyle name="쉼표 [0] 2 2 36" xfId="183"/>
    <cellStyle name="쉼표 [0] 2 2 37" xfId="184"/>
    <cellStyle name="쉼표 [0] 2 2 4" xfId="185"/>
    <cellStyle name="쉼표 [0] 2 2 5" xfId="186"/>
    <cellStyle name="쉼표 [0] 2 2 6" xfId="187"/>
    <cellStyle name="쉼표 [0] 2 2 7" xfId="188"/>
    <cellStyle name="쉼표 [0] 2 2 8" xfId="189"/>
    <cellStyle name="쉼표 [0] 2 2 9" xfId="190"/>
    <cellStyle name="쉼표 [0] 2 20" xfId="191"/>
    <cellStyle name="쉼표 [0] 2 21" xfId="192"/>
    <cellStyle name="쉼표 [0] 2 22" xfId="193"/>
    <cellStyle name="쉼표 [0] 2 23" xfId="194"/>
    <cellStyle name="쉼표 [0] 2 24" xfId="195"/>
    <cellStyle name="쉼표 [0] 2 25" xfId="196"/>
    <cellStyle name="쉼표 [0] 2 26" xfId="197"/>
    <cellStyle name="쉼표 [0] 2 27" xfId="198"/>
    <cellStyle name="쉼표 [0] 2 28" xfId="199"/>
    <cellStyle name="쉼표 [0] 2 29" xfId="200"/>
    <cellStyle name="쉼표 [0] 2 3" xfId="201"/>
    <cellStyle name="쉼표 [0] 2 3 10" xfId="202"/>
    <cellStyle name="쉼표 [0] 2 3 11" xfId="203"/>
    <cellStyle name="쉼표 [0] 2 3 12" xfId="204"/>
    <cellStyle name="쉼표 [0] 2 3 13" xfId="205"/>
    <cellStyle name="쉼표 [0] 2 3 14" xfId="206"/>
    <cellStyle name="쉼표 [0] 2 3 15" xfId="207"/>
    <cellStyle name="쉼표 [0] 2 3 16" xfId="208"/>
    <cellStyle name="쉼표 [0] 2 3 17" xfId="209"/>
    <cellStyle name="쉼표 [0] 2 3 18" xfId="210"/>
    <cellStyle name="쉼표 [0] 2 3 19" xfId="211"/>
    <cellStyle name="쉼표 [0] 2 3 2" xfId="212"/>
    <cellStyle name="쉼표 [0] 2 3 20" xfId="213"/>
    <cellStyle name="쉼표 [0] 2 3 21" xfId="214"/>
    <cellStyle name="쉼표 [0] 2 3 22" xfId="215"/>
    <cellStyle name="쉼표 [0] 2 3 23" xfId="216"/>
    <cellStyle name="쉼표 [0] 2 3 24" xfId="217"/>
    <cellStyle name="쉼표 [0] 2 3 25" xfId="218"/>
    <cellStyle name="쉼표 [0] 2 3 26" xfId="219"/>
    <cellStyle name="쉼표 [0] 2 3 27" xfId="220"/>
    <cellStyle name="쉼표 [0] 2 3 28" xfId="221"/>
    <cellStyle name="쉼표 [0] 2 3 29" xfId="222"/>
    <cellStyle name="쉼표 [0] 2 3 3" xfId="223"/>
    <cellStyle name="쉼표 [0] 2 3 30" xfId="224"/>
    <cellStyle name="쉼표 [0] 2 3 31" xfId="225"/>
    <cellStyle name="쉼표 [0] 2 3 32" xfId="226"/>
    <cellStyle name="쉼표 [0] 2 3 33" xfId="227"/>
    <cellStyle name="쉼표 [0] 2 3 34" xfId="228"/>
    <cellStyle name="쉼표 [0] 2 3 35" xfId="229"/>
    <cellStyle name="쉼표 [0] 2 3 36" xfId="230"/>
    <cellStyle name="쉼표 [0] 2 3 4" xfId="231"/>
    <cellStyle name="쉼표 [0] 2 3 5" xfId="232"/>
    <cellStyle name="쉼표 [0] 2 3 6" xfId="233"/>
    <cellStyle name="쉼표 [0] 2 3 7" xfId="234"/>
    <cellStyle name="쉼표 [0] 2 3 8" xfId="235"/>
    <cellStyle name="쉼표 [0] 2 3 9" xfId="236"/>
    <cellStyle name="쉼표 [0] 2 30" xfId="237"/>
    <cellStyle name="쉼표 [0] 2 31" xfId="238"/>
    <cellStyle name="쉼표 [0] 2 32" xfId="239"/>
    <cellStyle name="쉼표 [0] 2 33" xfId="240"/>
    <cellStyle name="쉼표 [0] 2 34" xfId="241"/>
    <cellStyle name="쉼표 [0] 2 35" xfId="242"/>
    <cellStyle name="쉼표 [0] 2 36" xfId="243"/>
    <cellStyle name="쉼표 [0] 2 37" xfId="244"/>
    <cellStyle name="쉼표 [0] 2 38" xfId="245"/>
    <cellStyle name="쉼표 [0] 2 39" xfId="246"/>
    <cellStyle name="쉼표 [0] 2 4" xfId="247"/>
    <cellStyle name="쉼표 [0] 2 40" xfId="248"/>
    <cellStyle name="쉼표 [0] 2 41" xfId="249"/>
    <cellStyle name="쉼표 [0] 2 42" xfId="250"/>
    <cellStyle name="쉼표 [0] 2 5" xfId="251"/>
    <cellStyle name="쉼표 [0] 2 6" xfId="252"/>
    <cellStyle name="쉼표 [0] 2 7" xfId="253"/>
    <cellStyle name="쉼표 [0] 2 8" xfId="254"/>
    <cellStyle name="쉼표 [0] 2 9" xfId="255"/>
    <cellStyle name="쉼표 [0] 20" xfId="256"/>
    <cellStyle name="쉼표 [0] 21" xfId="257"/>
    <cellStyle name="쉼표 [0] 22" xfId="258"/>
    <cellStyle name="쉼표 [0] 23" xfId="259"/>
    <cellStyle name="쉼표 [0] 24" xfId="260"/>
    <cellStyle name="쉼표 [0] 25" xfId="261"/>
    <cellStyle name="쉼표 [0] 26" xfId="262"/>
    <cellStyle name="쉼표 [0] 3" xfId="263"/>
    <cellStyle name="쉼표 [0] 3 10" xfId="264"/>
    <cellStyle name="쉼표 [0] 3 11" xfId="265"/>
    <cellStyle name="쉼표 [0] 3 11 2" xfId="266"/>
    <cellStyle name="쉼표 [0] 3 11 3" xfId="267"/>
    <cellStyle name="쉼표 [0] 3 11 4" xfId="268"/>
    <cellStyle name="쉼표 [0] 3 12" xfId="269"/>
    <cellStyle name="쉼표 [0] 3 13" xfId="270"/>
    <cellStyle name="쉼표 [0] 3 14" xfId="271"/>
    <cellStyle name="쉼표 [0] 3 15" xfId="272"/>
    <cellStyle name="쉼표 [0] 3 16" xfId="273"/>
    <cellStyle name="쉼표 [0] 3 17" xfId="274"/>
    <cellStyle name="쉼표 [0] 3 18" xfId="275"/>
    <cellStyle name="쉼표 [0] 3 19" xfId="276"/>
    <cellStyle name="쉼표 [0] 3 2" xfId="277"/>
    <cellStyle name="쉼표 [0] 3 2 10" xfId="278"/>
    <cellStyle name="쉼표 [0] 3 2 10 2" xfId="279"/>
    <cellStyle name="쉼표 [0] 3 2 10 3" xfId="280"/>
    <cellStyle name="쉼표 [0] 3 2 11" xfId="281"/>
    <cellStyle name="쉼표 [0] 3 2 11 2" xfId="282"/>
    <cellStyle name="쉼표 [0] 3 2 11 3" xfId="283"/>
    <cellStyle name="쉼표 [0] 3 2 12" xfId="284"/>
    <cellStyle name="쉼표 [0] 3 2 12 2" xfId="285"/>
    <cellStyle name="쉼표 [0] 3 2 12 3" xfId="286"/>
    <cellStyle name="쉼표 [0] 3 2 13" xfId="287"/>
    <cellStyle name="쉼표 [0] 3 2 13 2" xfId="288"/>
    <cellStyle name="쉼표 [0] 3 2 13 3" xfId="289"/>
    <cellStyle name="쉼표 [0] 3 2 14" xfId="290"/>
    <cellStyle name="쉼표 [0] 3 2 14 2" xfId="291"/>
    <cellStyle name="쉼표 [0] 3 2 14 3" xfId="292"/>
    <cellStyle name="쉼표 [0] 3 2 15" xfId="293"/>
    <cellStyle name="쉼표 [0] 3 2 15 2" xfId="294"/>
    <cellStyle name="쉼표 [0] 3 2 15 3" xfId="295"/>
    <cellStyle name="쉼표 [0] 3 2 16" xfId="296"/>
    <cellStyle name="쉼표 [0] 3 2 17" xfId="297"/>
    <cellStyle name="쉼표 [0] 3 2 18" xfId="298"/>
    <cellStyle name="쉼표 [0] 3 2 19" xfId="299"/>
    <cellStyle name="쉼표 [0] 3 2 2" xfId="300"/>
    <cellStyle name="쉼표 [0] 3 2 2 2" xfId="301"/>
    <cellStyle name="쉼표 [0] 3 2 2 3" xfId="302"/>
    <cellStyle name="쉼표 [0] 3 2 20" xfId="303"/>
    <cellStyle name="쉼표 [0] 3 2 21" xfId="304"/>
    <cellStyle name="쉼표 [0] 3 2 22" xfId="305"/>
    <cellStyle name="쉼표 [0] 3 2 23" xfId="306"/>
    <cellStyle name="쉼표 [0] 3 2 24" xfId="307"/>
    <cellStyle name="쉼표 [0] 3 2 25" xfId="308"/>
    <cellStyle name="쉼표 [0] 3 2 26" xfId="309"/>
    <cellStyle name="쉼표 [0] 3 2 27" xfId="310"/>
    <cellStyle name="쉼표 [0] 3 2 28" xfId="311"/>
    <cellStyle name="쉼표 [0] 3 2 29" xfId="312"/>
    <cellStyle name="쉼표 [0] 3 2 3" xfId="313"/>
    <cellStyle name="쉼표 [0] 3 2 3 2" xfId="314"/>
    <cellStyle name="쉼표 [0] 3 2 3 3" xfId="315"/>
    <cellStyle name="쉼표 [0] 3 2 30" xfId="316"/>
    <cellStyle name="쉼표 [0] 3 2 31" xfId="317"/>
    <cellStyle name="쉼표 [0] 3 2 31 2" xfId="318"/>
    <cellStyle name="쉼표 [0] 3 2 31 3" xfId="319"/>
    <cellStyle name="쉼표 [0] 3 2 32" xfId="320"/>
    <cellStyle name="쉼표 [0] 3 2 32 2" xfId="321"/>
    <cellStyle name="쉼표 [0] 3 2 32 3" xfId="322"/>
    <cellStyle name="쉼표 [0] 3 2 33" xfId="323"/>
    <cellStyle name="쉼표 [0] 3 2 33 2" xfId="324"/>
    <cellStyle name="쉼표 [0] 3 2 33 3" xfId="325"/>
    <cellStyle name="쉼표 [0] 3 2 34" xfId="326"/>
    <cellStyle name="쉼표 [0] 3 2 34 2" xfId="327"/>
    <cellStyle name="쉼표 [0] 3 2 34 3" xfId="328"/>
    <cellStyle name="쉼표 [0] 3 2 35" xfId="329"/>
    <cellStyle name="쉼표 [0] 3 2 35 2" xfId="330"/>
    <cellStyle name="쉼표 [0] 3 2 35 3" xfId="331"/>
    <cellStyle name="쉼표 [0] 3 2 36" xfId="332"/>
    <cellStyle name="쉼표 [0] 3 2 36 2" xfId="333"/>
    <cellStyle name="쉼표 [0] 3 2 36 3" xfId="334"/>
    <cellStyle name="쉼표 [0] 3 2 4" xfId="335"/>
    <cellStyle name="쉼표 [0] 3 2 4 2" xfId="336"/>
    <cellStyle name="쉼표 [0] 3 2 4 3" xfId="337"/>
    <cellStyle name="쉼표 [0] 3 2 5" xfId="338"/>
    <cellStyle name="쉼표 [0] 3 2 5 2" xfId="339"/>
    <cellStyle name="쉼표 [0] 3 2 5 3" xfId="340"/>
    <cellStyle name="쉼표 [0] 3 2 6" xfId="341"/>
    <cellStyle name="쉼표 [0] 3 2 6 2" xfId="342"/>
    <cellStyle name="쉼표 [0] 3 2 6 3" xfId="343"/>
    <cellStyle name="쉼표 [0] 3 2 7" xfId="344"/>
    <cellStyle name="쉼표 [0] 3 2 7 2" xfId="345"/>
    <cellStyle name="쉼표 [0] 3 2 7 3" xfId="346"/>
    <cellStyle name="쉼표 [0] 3 2 8" xfId="347"/>
    <cellStyle name="쉼표 [0] 3 2 8 2" xfId="348"/>
    <cellStyle name="쉼표 [0] 3 2 8 3" xfId="349"/>
    <cellStyle name="쉼표 [0] 3 2 9" xfId="350"/>
    <cellStyle name="쉼표 [0] 3 2 9 2" xfId="351"/>
    <cellStyle name="쉼표 [0] 3 2 9 3" xfId="352"/>
    <cellStyle name="쉼표 [0] 3 20" xfId="353"/>
    <cellStyle name="쉼표 [0] 3 21" xfId="354"/>
    <cellStyle name="쉼표 [0] 3 22" xfId="355"/>
    <cellStyle name="쉼표 [0] 3 23" xfId="356"/>
    <cellStyle name="쉼표 [0] 3 24" xfId="357"/>
    <cellStyle name="쉼표 [0] 3 25" xfId="358"/>
    <cellStyle name="쉼표 [0] 3 26" xfId="359"/>
    <cellStyle name="쉼표 [0] 3 27" xfId="360"/>
    <cellStyle name="쉼표 [0] 3 28" xfId="361"/>
    <cellStyle name="쉼표 [0] 3 29" xfId="362"/>
    <cellStyle name="쉼표 [0] 3 3" xfId="363"/>
    <cellStyle name="쉼표 [0] 3 3 10" xfId="364"/>
    <cellStyle name="쉼표 [0] 3 3 11" xfId="365"/>
    <cellStyle name="쉼표 [0] 3 3 12" xfId="366"/>
    <cellStyle name="쉼표 [0] 3 3 13" xfId="367"/>
    <cellStyle name="쉼표 [0] 3 3 14" xfId="368"/>
    <cellStyle name="쉼표 [0] 3 3 15" xfId="369"/>
    <cellStyle name="쉼표 [0] 3 3 16" xfId="370"/>
    <cellStyle name="쉼표 [0] 3 3 2" xfId="371"/>
    <cellStyle name="쉼표 [0] 3 3 3" xfId="372"/>
    <cellStyle name="쉼표 [0] 3 3 4" xfId="373"/>
    <cellStyle name="쉼표 [0] 3 3 5" xfId="374"/>
    <cellStyle name="쉼표 [0] 3 3 6" xfId="375"/>
    <cellStyle name="쉼표 [0] 3 3 7" xfId="376"/>
    <cellStyle name="쉼표 [0] 3 3 8" xfId="377"/>
    <cellStyle name="쉼표 [0] 3 3 9" xfId="378"/>
    <cellStyle name="쉼표 [0] 3 30" xfId="379"/>
    <cellStyle name="쉼표 [0] 3 31" xfId="380"/>
    <cellStyle name="쉼표 [0] 3 32" xfId="381"/>
    <cellStyle name="쉼표 [0] 3 33" xfId="382"/>
    <cellStyle name="쉼표 [0] 3 34" xfId="383"/>
    <cellStyle name="쉼표 [0] 3 35" xfId="384"/>
    <cellStyle name="쉼표 [0] 3 36" xfId="385"/>
    <cellStyle name="쉼표 [0] 3 37" xfId="386"/>
    <cellStyle name="쉼표 [0] 3 38" xfId="387"/>
    <cellStyle name="쉼표 [0] 3 39" xfId="388"/>
    <cellStyle name="쉼표 [0] 3 4" xfId="389"/>
    <cellStyle name="쉼표 [0] 3 40" xfId="390"/>
    <cellStyle name="쉼표 [0] 3 41" xfId="391"/>
    <cellStyle name="쉼표 [0] 3 42" xfId="392"/>
    <cellStyle name="쉼표 [0] 3 43" xfId="393"/>
    <cellStyle name="쉼표 [0] 3 44" xfId="394"/>
    <cellStyle name="쉼표 [0] 3 45" xfId="395"/>
    <cellStyle name="쉼표 [0] 3 5" xfId="396"/>
    <cellStyle name="쉼표 [0] 3 6" xfId="397"/>
    <cellStyle name="쉼표 [0] 3 7" xfId="398"/>
    <cellStyle name="쉼표 [0] 3 8" xfId="399"/>
    <cellStyle name="쉼표 [0] 3 9" xfId="400"/>
    <cellStyle name="쉼표 [0] 4" xfId="401"/>
    <cellStyle name="쉼표 [0] 4 10" xfId="402"/>
    <cellStyle name="쉼표 [0] 4 11" xfId="403"/>
    <cellStyle name="쉼표 [0] 4 12" xfId="404"/>
    <cellStyle name="쉼표 [0] 4 13" xfId="405"/>
    <cellStyle name="쉼표 [0] 4 14" xfId="406"/>
    <cellStyle name="쉼표 [0] 4 15" xfId="407"/>
    <cellStyle name="쉼표 [0] 4 16" xfId="408"/>
    <cellStyle name="쉼표 [0] 4 17" xfId="409"/>
    <cellStyle name="쉼표 [0] 4 17 2" xfId="410"/>
    <cellStyle name="쉼표 [0] 4 17 3" xfId="411"/>
    <cellStyle name="쉼표 [0] 4 18" xfId="412"/>
    <cellStyle name="쉼표 [0] 4 18 2" xfId="413"/>
    <cellStyle name="쉼표 [0] 4 18 3" xfId="414"/>
    <cellStyle name="쉼표 [0] 4 19" xfId="415"/>
    <cellStyle name="쉼표 [0] 4 19 2" xfId="416"/>
    <cellStyle name="쉼표 [0] 4 19 3" xfId="417"/>
    <cellStyle name="쉼표 [0] 4 2" xfId="418"/>
    <cellStyle name="쉼표 [0] 4 2 10" xfId="419"/>
    <cellStyle name="쉼표 [0] 4 2 11" xfId="420"/>
    <cellStyle name="쉼표 [0] 4 2 12" xfId="421"/>
    <cellStyle name="쉼표 [0] 4 2 13" xfId="422"/>
    <cellStyle name="쉼표 [0] 4 2 14" xfId="423"/>
    <cellStyle name="쉼표 [0] 4 2 15" xfId="424"/>
    <cellStyle name="쉼표 [0] 4 2 16" xfId="425"/>
    <cellStyle name="쉼표 [0] 4 2 17" xfId="426"/>
    <cellStyle name="쉼표 [0] 4 2 18" xfId="427"/>
    <cellStyle name="쉼표 [0] 4 2 19" xfId="428"/>
    <cellStyle name="쉼표 [0] 4 2 2" xfId="429"/>
    <cellStyle name="쉼표 [0] 4 2 20" xfId="430"/>
    <cellStyle name="쉼표 [0] 4 2 21" xfId="431"/>
    <cellStyle name="쉼표 [0] 4 2 3" xfId="432"/>
    <cellStyle name="쉼표 [0] 4 2 4" xfId="433"/>
    <cellStyle name="쉼표 [0] 4 2 5" xfId="434"/>
    <cellStyle name="쉼표 [0] 4 2 6" xfId="435"/>
    <cellStyle name="쉼표 [0] 4 2 7" xfId="436"/>
    <cellStyle name="쉼표 [0] 4 2 8" xfId="437"/>
    <cellStyle name="쉼표 [0] 4 2 9" xfId="438"/>
    <cellStyle name="쉼표 [0] 4 20" xfId="439"/>
    <cellStyle name="쉼표 [0] 4 20 2" xfId="440"/>
    <cellStyle name="쉼표 [0] 4 20 3" xfId="441"/>
    <cellStyle name="쉼표 [0] 4 21" xfId="442"/>
    <cellStyle name="쉼표 [0] 4 21 2" xfId="443"/>
    <cellStyle name="쉼표 [0] 4 21 3" xfId="444"/>
    <cellStyle name="쉼표 [0] 4 22" xfId="445"/>
    <cellStyle name="쉼표 [0] 4 22 2" xfId="446"/>
    <cellStyle name="쉼표 [0] 4 22 3" xfId="447"/>
    <cellStyle name="쉼표 [0] 4 23" xfId="448"/>
    <cellStyle name="쉼표 [0] 4 23 2" xfId="449"/>
    <cellStyle name="쉼표 [0] 4 23 3" xfId="450"/>
    <cellStyle name="쉼표 [0] 4 24" xfId="451"/>
    <cellStyle name="쉼표 [0] 4 24 2" xfId="452"/>
    <cellStyle name="쉼표 [0] 4 24 3" xfId="453"/>
    <cellStyle name="쉼표 [0] 4 25" xfId="454"/>
    <cellStyle name="쉼표 [0] 4 25 2" xfId="455"/>
    <cellStyle name="쉼표 [0] 4 25 3" xfId="456"/>
    <cellStyle name="쉼표 [0] 4 26" xfId="457"/>
    <cellStyle name="쉼표 [0] 4 26 2" xfId="458"/>
    <cellStyle name="쉼표 [0] 4 26 3" xfId="459"/>
    <cellStyle name="쉼표 [0] 4 27" xfId="460"/>
    <cellStyle name="쉼표 [0] 4 27 2" xfId="461"/>
    <cellStyle name="쉼표 [0] 4 27 3" xfId="462"/>
    <cellStyle name="쉼표 [0] 4 28" xfId="463"/>
    <cellStyle name="쉼표 [0] 4 28 2" xfId="464"/>
    <cellStyle name="쉼표 [0] 4 28 3" xfId="465"/>
    <cellStyle name="쉼표 [0] 4 29" xfId="466"/>
    <cellStyle name="쉼표 [0] 4 29 2" xfId="467"/>
    <cellStyle name="쉼표 [0] 4 29 3" xfId="468"/>
    <cellStyle name="쉼표 [0] 4 3" xfId="469"/>
    <cellStyle name="쉼표 [0] 4 30" xfId="470"/>
    <cellStyle name="쉼표 [0] 4 30 2" xfId="471"/>
    <cellStyle name="쉼표 [0] 4 30 3" xfId="472"/>
    <cellStyle name="쉼표 [0] 4 31" xfId="473"/>
    <cellStyle name="쉼표 [0] 4 31 2" xfId="474"/>
    <cellStyle name="쉼표 [0] 4 31 3" xfId="475"/>
    <cellStyle name="쉼표 [0] 4 32" xfId="476"/>
    <cellStyle name="쉼표 [0] 4 33" xfId="477"/>
    <cellStyle name="쉼표 [0] 4 34" xfId="478"/>
    <cellStyle name="쉼표 [0] 4 35" xfId="479"/>
    <cellStyle name="쉼표 [0] 4 36" xfId="480"/>
    <cellStyle name="쉼표 [0] 4 37" xfId="481"/>
    <cellStyle name="쉼표 [0] 4 4" xfId="482"/>
    <cellStyle name="쉼표 [0] 4 5" xfId="483"/>
    <cellStyle name="쉼표 [0] 4 6" xfId="484"/>
    <cellStyle name="쉼표 [0] 4 7" xfId="485"/>
    <cellStyle name="쉼표 [0] 4 8" xfId="486"/>
    <cellStyle name="쉼표 [0] 4 9" xfId="487"/>
    <cellStyle name="쉼표 [0] 5" xfId="488"/>
    <cellStyle name="쉼표 [0] 5 10" xfId="489"/>
    <cellStyle name="쉼표 [0] 5 11" xfId="490"/>
    <cellStyle name="쉼표 [0] 5 12" xfId="491"/>
    <cellStyle name="쉼표 [0] 5 13" xfId="492"/>
    <cellStyle name="쉼표 [0] 5 14" xfId="493"/>
    <cellStyle name="쉼표 [0] 5 15" xfId="494"/>
    <cellStyle name="쉼표 [0] 5 16" xfId="495"/>
    <cellStyle name="쉼표 [0] 5 17" xfId="496"/>
    <cellStyle name="쉼표 [0] 5 18" xfId="497"/>
    <cellStyle name="쉼표 [0] 5 19" xfId="498"/>
    <cellStyle name="쉼표 [0] 5 2" xfId="499"/>
    <cellStyle name="쉼표 [0] 5 2 2" xfId="500"/>
    <cellStyle name="쉼표 [0] 5 2 2 2" xfId="501"/>
    <cellStyle name="쉼표 [0] 5 2 3" xfId="502"/>
    <cellStyle name="쉼표 [0] 5 20" xfId="503"/>
    <cellStyle name="쉼표 [0] 5 21" xfId="504"/>
    <cellStyle name="쉼표 [0] 5 3" xfId="505"/>
    <cellStyle name="쉼표 [0] 5 3 2" xfId="506"/>
    <cellStyle name="쉼표 [0] 5 4" xfId="507"/>
    <cellStyle name="쉼표 [0] 5 5" xfId="508"/>
    <cellStyle name="쉼표 [0] 5 6" xfId="509"/>
    <cellStyle name="쉼표 [0] 5 7" xfId="510"/>
    <cellStyle name="쉼표 [0] 5 8" xfId="511"/>
    <cellStyle name="쉼표 [0] 5 9" xfId="512"/>
    <cellStyle name="쉼표 [0] 6" xfId="513"/>
    <cellStyle name="쉼표 [0] 6 10" xfId="514"/>
    <cellStyle name="쉼표 [0] 6 11" xfId="515"/>
    <cellStyle name="쉼표 [0] 6 12" xfId="516"/>
    <cellStyle name="쉼표 [0] 6 13" xfId="517"/>
    <cellStyle name="쉼표 [0] 6 14" xfId="518"/>
    <cellStyle name="쉼표 [0] 6 15" xfId="519"/>
    <cellStyle name="쉼표 [0] 6 16" xfId="520"/>
    <cellStyle name="쉼표 [0] 6 17" xfId="521"/>
    <cellStyle name="쉼표 [0] 6 18" xfId="522"/>
    <cellStyle name="쉼표 [0] 6 19" xfId="523"/>
    <cellStyle name="쉼표 [0] 6 2" xfId="524"/>
    <cellStyle name="쉼표 [0] 6 2 2" xfId="525"/>
    <cellStyle name="쉼표 [0] 6 20" xfId="526"/>
    <cellStyle name="쉼표 [0] 6 21" xfId="527"/>
    <cellStyle name="쉼표 [0] 6 3" xfId="528"/>
    <cellStyle name="쉼표 [0] 6 4" xfId="529"/>
    <cellStyle name="쉼표 [0] 6 5" xfId="530"/>
    <cellStyle name="쉼표 [0] 6 6" xfId="531"/>
    <cellStyle name="쉼표 [0] 6 7" xfId="532"/>
    <cellStyle name="쉼표 [0] 6 8" xfId="533"/>
    <cellStyle name="쉼표 [0] 6 9" xfId="534"/>
    <cellStyle name="쉼표 [0] 7" xfId="535"/>
    <cellStyle name="쉼표 [0] 7 10" xfId="536"/>
    <cellStyle name="쉼표 [0] 7 11" xfId="537"/>
    <cellStyle name="쉼표 [0] 7 12" xfId="538"/>
    <cellStyle name="쉼표 [0] 7 13" xfId="539"/>
    <cellStyle name="쉼표 [0] 7 14" xfId="540"/>
    <cellStyle name="쉼표 [0] 7 15" xfId="541"/>
    <cellStyle name="쉼표 [0] 7 16" xfId="542"/>
    <cellStyle name="쉼표 [0] 7 17" xfId="543"/>
    <cellStyle name="쉼표 [0] 7 18" xfId="544"/>
    <cellStyle name="쉼표 [0] 7 19" xfId="545"/>
    <cellStyle name="쉼표 [0] 7 2" xfId="546"/>
    <cellStyle name="쉼표 [0] 7 20" xfId="547"/>
    <cellStyle name="쉼표 [0] 7 21" xfId="548"/>
    <cellStyle name="쉼표 [0] 7 3" xfId="549"/>
    <cellStyle name="쉼표 [0] 7 4" xfId="550"/>
    <cellStyle name="쉼표 [0] 7 5" xfId="551"/>
    <cellStyle name="쉼표 [0] 7 6" xfId="552"/>
    <cellStyle name="쉼표 [0] 7 7" xfId="553"/>
    <cellStyle name="쉼표 [0] 7 8" xfId="554"/>
    <cellStyle name="쉼표 [0] 7 9" xfId="555"/>
    <cellStyle name="쉼표 [0] 8" xfId="556"/>
    <cellStyle name="쉼표 [0] 8 10" xfId="557"/>
    <cellStyle name="쉼표 [0] 8 11" xfId="558"/>
    <cellStyle name="쉼표 [0] 8 12" xfId="559"/>
    <cellStyle name="쉼표 [0] 8 13" xfId="560"/>
    <cellStyle name="쉼표 [0] 8 14" xfId="561"/>
    <cellStyle name="쉼표 [0] 8 15" xfId="562"/>
    <cellStyle name="쉼표 [0] 8 16" xfId="563"/>
    <cellStyle name="쉼표 [0] 8 17" xfId="564"/>
    <cellStyle name="쉼표 [0] 8 18" xfId="565"/>
    <cellStyle name="쉼표 [0] 8 19" xfId="566"/>
    <cellStyle name="쉼표 [0] 8 2" xfId="567"/>
    <cellStyle name="쉼표 [0] 8 20" xfId="568"/>
    <cellStyle name="쉼표 [0] 8 21" xfId="569"/>
    <cellStyle name="쉼표 [0] 8 3" xfId="570"/>
    <cellStyle name="쉼표 [0] 8 4" xfId="571"/>
    <cellStyle name="쉼표 [0] 8 5" xfId="572"/>
    <cellStyle name="쉼표 [0] 8 6" xfId="573"/>
    <cellStyle name="쉼표 [0] 8 7" xfId="574"/>
    <cellStyle name="쉼표 [0] 8 8" xfId="575"/>
    <cellStyle name="쉼표 [0] 8 9" xfId="576"/>
    <cellStyle name="쉼표 [0] 9" xfId="577"/>
    <cellStyle name="쉼표 [0] 9 10" xfId="578"/>
    <cellStyle name="쉼표 [0] 9 11" xfId="579"/>
    <cellStyle name="쉼표 [0] 9 12" xfId="580"/>
    <cellStyle name="쉼표 [0] 9 13" xfId="581"/>
    <cellStyle name="쉼표 [0] 9 14" xfId="582"/>
    <cellStyle name="쉼표 [0] 9 15" xfId="583"/>
    <cellStyle name="쉼표 [0] 9 16" xfId="584"/>
    <cellStyle name="쉼표 [0] 9 17" xfId="585"/>
    <cellStyle name="쉼표 [0] 9 18" xfId="586"/>
    <cellStyle name="쉼표 [0] 9 19" xfId="587"/>
    <cellStyle name="쉼표 [0] 9 2" xfId="588"/>
    <cellStyle name="쉼표 [0] 9 20" xfId="589"/>
    <cellStyle name="쉼표 [0] 9 21" xfId="590"/>
    <cellStyle name="쉼표 [0] 9 3" xfId="591"/>
    <cellStyle name="쉼표 [0] 9 4" xfId="592"/>
    <cellStyle name="쉼표 [0] 9 5" xfId="593"/>
    <cellStyle name="쉼표 [0] 9 6" xfId="594"/>
    <cellStyle name="쉼표 [0] 9 7" xfId="595"/>
    <cellStyle name="쉼표 [0] 9 8" xfId="596"/>
    <cellStyle name="쉼표 [0] 9 9" xfId="597"/>
    <cellStyle name="콤마 [0]_10월2주 " xfId="598"/>
    <cellStyle name="콤마 [2]" xfId="599"/>
    <cellStyle name="콤마_10월2주 " xfId="600"/>
    <cellStyle name="표준" xfId="0" builtinId="0"/>
    <cellStyle name="표준 10" xfId="601"/>
    <cellStyle name="표준 10 10" xfId="602"/>
    <cellStyle name="표준 10 11" xfId="603"/>
    <cellStyle name="표준 10 12" xfId="604"/>
    <cellStyle name="표준 10 13" xfId="605"/>
    <cellStyle name="표준 10 14" xfId="606"/>
    <cellStyle name="표준 10 15" xfId="607"/>
    <cellStyle name="표준 10 16" xfId="608"/>
    <cellStyle name="표준 10 17" xfId="609"/>
    <cellStyle name="표준 10 18" xfId="610"/>
    <cellStyle name="표준 10 19" xfId="611"/>
    <cellStyle name="표준 10 2" xfId="612"/>
    <cellStyle name="표준 10 20" xfId="613"/>
    <cellStyle name="표준 10 21" xfId="614"/>
    <cellStyle name="표준 10 22" xfId="615"/>
    <cellStyle name="표준 10 3" xfId="616"/>
    <cellStyle name="표준 10 4" xfId="617"/>
    <cellStyle name="표준 10 5" xfId="618"/>
    <cellStyle name="표준 10 6" xfId="619"/>
    <cellStyle name="표준 10 7" xfId="620"/>
    <cellStyle name="표준 10 8" xfId="621"/>
    <cellStyle name="표준 10 9" xfId="622"/>
    <cellStyle name="표준 12" xfId="5"/>
    <cellStyle name="표준 13" xfId="623"/>
    <cellStyle name="표준 2" xfId="624"/>
    <cellStyle name="표준 2 10" xfId="625"/>
    <cellStyle name="표준 2 10 2" xfId="626"/>
    <cellStyle name="표준 2 10 3" xfId="627"/>
    <cellStyle name="표준 2 11" xfId="628"/>
    <cellStyle name="표준 2 11 2" xfId="629"/>
    <cellStyle name="표준 2 11 3" xfId="630"/>
    <cellStyle name="표준 2 12" xfId="631"/>
    <cellStyle name="표준 2 12 2" xfId="632"/>
    <cellStyle name="표준 2 12 3" xfId="633"/>
    <cellStyle name="표준 2 13" xfId="634"/>
    <cellStyle name="표준 2 13 2" xfId="635"/>
    <cellStyle name="표준 2 13 3" xfId="636"/>
    <cellStyle name="표준 2 14" xfId="637"/>
    <cellStyle name="표준 2 14 2" xfId="638"/>
    <cellStyle name="표준 2 14 3" xfId="639"/>
    <cellStyle name="표준 2 15" xfId="640"/>
    <cellStyle name="표준 2 15 2" xfId="641"/>
    <cellStyle name="표준 2 15 3" xfId="642"/>
    <cellStyle name="표준 2 16" xfId="643"/>
    <cellStyle name="표준 2 16 2" xfId="644"/>
    <cellStyle name="표준 2 16 3" xfId="645"/>
    <cellStyle name="표준 2 17" xfId="646"/>
    <cellStyle name="표준 2 17 2" xfId="647"/>
    <cellStyle name="표준 2 17 3" xfId="648"/>
    <cellStyle name="표준 2 18" xfId="649"/>
    <cellStyle name="표준 2 18 2" xfId="650"/>
    <cellStyle name="표준 2 18 3" xfId="651"/>
    <cellStyle name="표준 2 19" xfId="652"/>
    <cellStyle name="표준 2 19 2" xfId="653"/>
    <cellStyle name="표준 2 19 3" xfId="654"/>
    <cellStyle name="표준 2 2" xfId="655"/>
    <cellStyle name="표준 2 2 10" xfId="656"/>
    <cellStyle name="표준 2 2 10 2" xfId="657"/>
    <cellStyle name="표준 2 2 10 3" xfId="658"/>
    <cellStyle name="표준 2 2 11" xfId="659"/>
    <cellStyle name="표준 2 2 11 2" xfId="660"/>
    <cellStyle name="표준 2 2 11 3" xfId="661"/>
    <cellStyle name="표준 2 2 12" xfId="662"/>
    <cellStyle name="표준 2 2 12 2" xfId="663"/>
    <cellStyle name="표준 2 2 12 3" xfId="664"/>
    <cellStyle name="표준 2 2 13" xfId="665"/>
    <cellStyle name="표준 2 2 13 2" xfId="666"/>
    <cellStyle name="표준 2 2 13 3" xfId="667"/>
    <cellStyle name="표준 2 2 14" xfId="668"/>
    <cellStyle name="표준 2 2 14 2" xfId="669"/>
    <cellStyle name="표준 2 2 14 3" xfId="670"/>
    <cellStyle name="표준 2 2 15" xfId="671"/>
    <cellStyle name="표준 2 2 15 2" xfId="672"/>
    <cellStyle name="표준 2 2 15 3" xfId="673"/>
    <cellStyle name="표준 2 2 16" xfId="674"/>
    <cellStyle name="표준 2 2 17" xfId="675"/>
    <cellStyle name="표준 2 2 18" xfId="676"/>
    <cellStyle name="표준 2 2 19" xfId="677"/>
    <cellStyle name="표준 2 2 2" xfId="678"/>
    <cellStyle name="표준 2 2 2 10" xfId="679"/>
    <cellStyle name="표준 2 2 2 11" xfId="680"/>
    <cellStyle name="표준 2 2 2 12" xfId="681"/>
    <cellStyle name="표준 2 2 2 13" xfId="682"/>
    <cellStyle name="표준 2 2 2 14" xfId="683"/>
    <cellStyle name="표준 2 2 2 15" xfId="684"/>
    <cellStyle name="표준 2 2 2 16" xfId="685"/>
    <cellStyle name="표준 2 2 2 17" xfId="686"/>
    <cellStyle name="표준 2 2 2 18" xfId="687"/>
    <cellStyle name="표준 2 2 2 19" xfId="688"/>
    <cellStyle name="표준 2 2 2 2" xfId="689"/>
    <cellStyle name="표준 2 2 2 2 10" xfId="690"/>
    <cellStyle name="표준 2 2 2 2 11" xfId="691"/>
    <cellStyle name="표준 2 2 2 2 12" xfId="692"/>
    <cellStyle name="표준 2 2 2 2 13" xfId="693"/>
    <cellStyle name="표준 2 2 2 2 14" xfId="694"/>
    <cellStyle name="표준 2 2 2 2 15" xfId="695"/>
    <cellStyle name="표준 2 2 2 2 16" xfId="696"/>
    <cellStyle name="표준 2 2 2 2 17" xfId="697"/>
    <cellStyle name="표준 2 2 2 2 18" xfId="698"/>
    <cellStyle name="표준 2 2 2 2 19" xfId="699"/>
    <cellStyle name="표준 2 2 2 2 2" xfId="700"/>
    <cellStyle name="표준 2 2 2 2 20" xfId="701"/>
    <cellStyle name="표준 2 2 2 2 21" xfId="702"/>
    <cellStyle name="표준 2 2 2 2 3" xfId="703"/>
    <cellStyle name="표준 2 2 2 2 4" xfId="704"/>
    <cellStyle name="표준 2 2 2 2 5" xfId="705"/>
    <cellStyle name="표준 2 2 2 2 6" xfId="706"/>
    <cellStyle name="표준 2 2 2 2 7" xfId="707"/>
    <cellStyle name="표준 2 2 2 2 8" xfId="708"/>
    <cellStyle name="표준 2 2 2 2 9" xfId="709"/>
    <cellStyle name="표준 2 2 2 20" xfId="710"/>
    <cellStyle name="표준 2 2 2 21" xfId="711"/>
    <cellStyle name="표준 2 2 2 22" xfId="712"/>
    <cellStyle name="표준 2 2 2 23" xfId="713"/>
    <cellStyle name="표준 2 2 2 24" xfId="714"/>
    <cellStyle name="표준 2 2 2 25" xfId="715"/>
    <cellStyle name="표준 2 2 2 26" xfId="716"/>
    <cellStyle name="표준 2 2 2 27" xfId="717"/>
    <cellStyle name="표준 2 2 2 28" xfId="718"/>
    <cellStyle name="표준 2 2 2 29" xfId="719"/>
    <cellStyle name="표준 2 2 2 3" xfId="720"/>
    <cellStyle name="표준 2 2 2 30" xfId="721"/>
    <cellStyle name="표준 2 2 2 31" xfId="722"/>
    <cellStyle name="표준 2 2 2 32" xfId="723"/>
    <cellStyle name="표준 2 2 2 33" xfId="724"/>
    <cellStyle name="표준 2 2 2 34" xfId="725"/>
    <cellStyle name="표준 2 2 2 35" xfId="726"/>
    <cellStyle name="표준 2 2 2 36" xfId="727"/>
    <cellStyle name="표준 2 2 2 37" xfId="728"/>
    <cellStyle name="표준 2 2 2 38" xfId="729"/>
    <cellStyle name="표준 2 2 2 4" xfId="730"/>
    <cellStyle name="표준 2 2 2 5" xfId="731"/>
    <cellStyle name="표준 2 2 2 6" xfId="732"/>
    <cellStyle name="표준 2 2 2 7" xfId="733"/>
    <cellStyle name="표준 2 2 2 8" xfId="734"/>
    <cellStyle name="표준 2 2 2 9" xfId="735"/>
    <cellStyle name="표준 2 2 20" xfId="736"/>
    <cellStyle name="표준 2 2 21" xfId="737"/>
    <cellStyle name="표준 2 2 22" xfId="738"/>
    <cellStyle name="표준 2 2 23" xfId="739"/>
    <cellStyle name="표준 2 2 24" xfId="740"/>
    <cellStyle name="표준 2 2 25" xfId="741"/>
    <cellStyle name="표준 2 2 26" xfId="742"/>
    <cellStyle name="표준 2 2 27" xfId="743"/>
    <cellStyle name="표준 2 2 28" xfId="744"/>
    <cellStyle name="표준 2 2 29" xfId="745"/>
    <cellStyle name="표준 2 2 3" xfId="746"/>
    <cellStyle name="표준 2 2 3 2" xfId="747"/>
    <cellStyle name="표준 2 2 3 3" xfId="748"/>
    <cellStyle name="표준 2 2 30" xfId="749"/>
    <cellStyle name="표준 2 2 31" xfId="750"/>
    <cellStyle name="표준 2 2 31 2" xfId="751"/>
    <cellStyle name="표준 2 2 31 3" xfId="752"/>
    <cellStyle name="표준 2 2 32" xfId="753"/>
    <cellStyle name="표준 2 2 32 2" xfId="754"/>
    <cellStyle name="표준 2 2 32 3" xfId="755"/>
    <cellStyle name="표준 2 2 33" xfId="756"/>
    <cellStyle name="표준 2 2 33 2" xfId="757"/>
    <cellStyle name="표준 2 2 33 3" xfId="758"/>
    <cellStyle name="표준 2 2 34" xfId="759"/>
    <cellStyle name="표준 2 2 34 2" xfId="760"/>
    <cellStyle name="표준 2 2 34 3" xfId="761"/>
    <cellStyle name="표준 2 2 35" xfId="762"/>
    <cellStyle name="표준 2 2 35 2" xfId="763"/>
    <cellStyle name="표준 2 2 35 3" xfId="764"/>
    <cellStyle name="표준 2 2 36" xfId="765"/>
    <cellStyle name="표준 2 2 36 2" xfId="766"/>
    <cellStyle name="표준 2 2 36 3" xfId="767"/>
    <cellStyle name="표준 2 2 37" xfId="768"/>
    <cellStyle name="표준 2 2 4" xfId="769"/>
    <cellStyle name="표준 2 2 4 2" xfId="770"/>
    <cellStyle name="표준 2 2 4 3" xfId="771"/>
    <cellStyle name="표준 2 2 5" xfId="772"/>
    <cellStyle name="표준 2 2 5 2" xfId="773"/>
    <cellStyle name="표준 2 2 5 3" xfId="774"/>
    <cellStyle name="표준 2 2 6" xfId="775"/>
    <cellStyle name="표준 2 2 6 2" xfId="776"/>
    <cellStyle name="표준 2 2 6 3" xfId="777"/>
    <cellStyle name="표준 2 2 7" xfId="778"/>
    <cellStyle name="표준 2 2 7 2" xfId="779"/>
    <cellStyle name="표준 2 2 7 3" xfId="780"/>
    <cellStyle name="표준 2 2 8" xfId="781"/>
    <cellStyle name="표준 2 2 8 2" xfId="782"/>
    <cellStyle name="표준 2 2 8 3" xfId="783"/>
    <cellStyle name="표준 2 2 9" xfId="784"/>
    <cellStyle name="표준 2 2 9 2" xfId="785"/>
    <cellStyle name="표준 2 2 9 3" xfId="786"/>
    <cellStyle name="표준 2 20" xfId="787"/>
    <cellStyle name="표준 2 20 2" xfId="788"/>
    <cellStyle name="표준 2 20 3" xfId="789"/>
    <cellStyle name="표준 2 21" xfId="790"/>
    <cellStyle name="표준 2 22" xfId="791"/>
    <cellStyle name="표준 2 23" xfId="792"/>
    <cellStyle name="표준 2 24" xfId="793"/>
    <cellStyle name="표준 2 25" xfId="794"/>
    <cellStyle name="표준 2 26" xfId="795"/>
    <cellStyle name="표준 2 27" xfId="796"/>
    <cellStyle name="표준 2 28" xfId="797"/>
    <cellStyle name="표준 2 29" xfId="798"/>
    <cellStyle name="표준 2 3" xfId="799"/>
    <cellStyle name="표준 2 30" xfId="800"/>
    <cellStyle name="표준 2 31" xfId="801"/>
    <cellStyle name="표준 2 32" xfId="802"/>
    <cellStyle name="표준 2 33" xfId="803"/>
    <cellStyle name="표준 2 34" xfId="804"/>
    <cellStyle name="표준 2 35" xfId="805"/>
    <cellStyle name="표준 2 36" xfId="806"/>
    <cellStyle name="표준 2 36 2" xfId="807"/>
    <cellStyle name="표준 2 36 3" xfId="808"/>
    <cellStyle name="표준 2 37" xfId="809"/>
    <cellStyle name="표준 2 37 2" xfId="810"/>
    <cellStyle name="표준 2 37 3" xfId="811"/>
    <cellStyle name="표준 2 38" xfId="812"/>
    <cellStyle name="표준 2 38 2" xfId="813"/>
    <cellStyle name="표준 2 38 3" xfId="814"/>
    <cellStyle name="표준 2 39" xfId="815"/>
    <cellStyle name="표준 2 39 2" xfId="816"/>
    <cellStyle name="표준 2 39 3" xfId="817"/>
    <cellStyle name="표준 2 4" xfId="3"/>
    <cellStyle name="표준 2 4 2" xfId="818"/>
    <cellStyle name="표준 2 4 3" xfId="819"/>
    <cellStyle name="표준 2 40" xfId="820"/>
    <cellStyle name="표준 2 40 2" xfId="821"/>
    <cellStyle name="표준 2 40 3" xfId="822"/>
    <cellStyle name="표준 2 41" xfId="823"/>
    <cellStyle name="표준 2 41 2" xfId="824"/>
    <cellStyle name="표준 2 41 3" xfId="825"/>
    <cellStyle name="표준 2 5" xfId="826"/>
    <cellStyle name="표준 2 6" xfId="827"/>
    <cellStyle name="표준 2 7" xfId="828"/>
    <cellStyle name="표준 2 8" xfId="829"/>
    <cellStyle name="표준 2 8 2" xfId="830"/>
    <cellStyle name="표준 2 8 3" xfId="831"/>
    <cellStyle name="표준 2 9" xfId="832"/>
    <cellStyle name="표준 2 9 2" xfId="833"/>
    <cellStyle name="표준 2 9 3" xfId="834"/>
    <cellStyle name="표준 2_수택_2008년 7월 초과근무수당 내역서" xfId="835"/>
    <cellStyle name="표준 23" xfId="836"/>
    <cellStyle name="표준 3" xfId="837"/>
    <cellStyle name="표준 3 10" xfId="838"/>
    <cellStyle name="표준 3 10 2" xfId="839"/>
    <cellStyle name="표준 3 10 3" xfId="840"/>
    <cellStyle name="표준 3 11" xfId="841"/>
    <cellStyle name="표준 3 11 2" xfId="842"/>
    <cellStyle name="표준 3 11 3" xfId="843"/>
    <cellStyle name="표준 3 12" xfId="844"/>
    <cellStyle name="표준 3 12 2" xfId="845"/>
    <cellStyle name="표준 3 12 3" xfId="846"/>
    <cellStyle name="표준 3 13" xfId="847"/>
    <cellStyle name="표준 3 13 2" xfId="848"/>
    <cellStyle name="표준 3 13 3" xfId="849"/>
    <cellStyle name="표준 3 14" xfId="850"/>
    <cellStyle name="표준 3 14 2" xfId="851"/>
    <cellStyle name="표준 3 14 3" xfId="852"/>
    <cellStyle name="표준 3 15" xfId="853"/>
    <cellStyle name="표준 3 15 2" xfId="854"/>
    <cellStyle name="표준 3 15 3" xfId="855"/>
    <cellStyle name="표준 3 16" xfId="856"/>
    <cellStyle name="표준 3 16 2" xfId="857"/>
    <cellStyle name="표준 3 16 3" xfId="858"/>
    <cellStyle name="표준 3 17" xfId="859"/>
    <cellStyle name="표준 3 17 2" xfId="860"/>
    <cellStyle name="표준 3 17 3" xfId="861"/>
    <cellStyle name="표준 3 18" xfId="862"/>
    <cellStyle name="표준 3 18 2" xfId="863"/>
    <cellStyle name="표준 3 18 3" xfId="864"/>
    <cellStyle name="표준 3 19" xfId="865"/>
    <cellStyle name="표준 3 19 2" xfId="866"/>
    <cellStyle name="표준 3 19 3" xfId="867"/>
    <cellStyle name="표준 3 2" xfId="868"/>
    <cellStyle name="표준 3 2 2" xfId="869"/>
    <cellStyle name="표준 3 2 2 2" xfId="870"/>
    <cellStyle name="표준 3 2 3" xfId="871"/>
    <cellStyle name="표준 3 20" xfId="872"/>
    <cellStyle name="표준 3 20 2" xfId="873"/>
    <cellStyle name="표준 3 20 3" xfId="874"/>
    <cellStyle name="표준 3 21" xfId="875"/>
    <cellStyle name="표준 3 21 2" xfId="876"/>
    <cellStyle name="표준 3 21 3" xfId="877"/>
    <cellStyle name="표준 3 22" xfId="878"/>
    <cellStyle name="표준 3 22 2" xfId="879"/>
    <cellStyle name="표준 3 22 3" xfId="880"/>
    <cellStyle name="표준 3 23" xfId="881"/>
    <cellStyle name="표준 3 23 2" xfId="882"/>
    <cellStyle name="표준 3 23 3" xfId="883"/>
    <cellStyle name="표준 3 24" xfId="884"/>
    <cellStyle name="표준 3 24 2" xfId="885"/>
    <cellStyle name="표준 3 24 3" xfId="886"/>
    <cellStyle name="표준 3 25" xfId="887"/>
    <cellStyle name="표준 3 25 2" xfId="888"/>
    <cellStyle name="표준 3 25 3" xfId="889"/>
    <cellStyle name="표준 3 26" xfId="890"/>
    <cellStyle name="표준 3 26 2" xfId="891"/>
    <cellStyle name="표준 3 26 3" xfId="892"/>
    <cellStyle name="표준 3 27" xfId="893"/>
    <cellStyle name="표준 3 27 2" xfId="894"/>
    <cellStyle name="표준 3 27 3" xfId="895"/>
    <cellStyle name="표준 3 28" xfId="896"/>
    <cellStyle name="표준 3 28 2" xfId="897"/>
    <cellStyle name="표준 3 28 3" xfId="898"/>
    <cellStyle name="표준 3 29" xfId="899"/>
    <cellStyle name="표준 3 29 2" xfId="900"/>
    <cellStyle name="표준 3 29 3" xfId="901"/>
    <cellStyle name="표준 3 3" xfId="902"/>
    <cellStyle name="표준 3 3 2" xfId="903"/>
    <cellStyle name="표준 3 3 3" xfId="904"/>
    <cellStyle name="표준 3 30" xfId="905"/>
    <cellStyle name="표준 3 30 2" xfId="906"/>
    <cellStyle name="표준 3 30 3" xfId="907"/>
    <cellStyle name="표준 3 31" xfId="908"/>
    <cellStyle name="표준 3 31 2" xfId="909"/>
    <cellStyle name="표준 3 31 3" xfId="910"/>
    <cellStyle name="표준 3 32" xfId="911"/>
    <cellStyle name="표준 3 32 2" xfId="912"/>
    <cellStyle name="표준 3 32 3" xfId="913"/>
    <cellStyle name="표준 3 33" xfId="914"/>
    <cellStyle name="표준 3 33 2" xfId="915"/>
    <cellStyle name="표준 3 33 3" xfId="916"/>
    <cellStyle name="표준 3 34" xfId="917"/>
    <cellStyle name="표준 3 34 2" xfId="918"/>
    <cellStyle name="표준 3 34 3" xfId="919"/>
    <cellStyle name="표준 3 35" xfId="920"/>
    <cellStyle name="표준 3 35 2" xfId="921"/>
    <cellStyle name="표준 3 35 3" xfId="922"/>
    <cellStyle name="표준 3 36" xfId="923"/>
    <cellStyle name="표준 3 36 2" xfId="924"/>
    <cellStyle name="표준 3 36 3" xfId="925"/>
    <cellStyle name="표준 3 37" xfId="926"/>
    <cellStyle name="표준 3 37 2" xfId="927"/>
    <cellStyle name="표준 3 37 3" xfId="928"/>
    <cellStyle name="표준 3 4" xfId="929"/>
    <cellStyle name="표준 3 4 2" xfId="930"/>
    <cellStyle name="표준 3 4 3" xfId="931"/>
    <cellStyle name="표준 3 5" xfId="932"/>
    <cellStyle name="표준 3 5 2" xfId="933"/>
    <cellStyle name="표준 3 5 3" xfId="934"/>
    <cellStyle name="표준 3 6" xfId="935"/>
    <cellStyle name="표준 3 7" xfId="936"/>
    <cellStyle name="표준 3 7 2" xfId="937"/>
    <cellStyle name="표준 3 7 3" xfId="938"/>
    <cellStyle name="표준 3 8" xfId="939"/>
    <cellStyle name="표준 3 8 2" xfId="940"/>
    <cellStyle name="표준 3 8 3" xfId="941"/>
    <cellStyle name="표준 3 9" xfId="942"/>
    <cellStyle name="표준 3 9 2" xfId="943"/>
    <cellStyle name="표준 3 9 3" xfId="944"/>
    <cellStyle name="표준 4" xfId="945"/>
    <cellStyle name="표준 4 2" xfId="946"/>
    <cellStyle name="표준 4 2 2" xfId="947"/>
    <cellStyle name="표준 4 2 2 2" xfId="948"/>
    <cellStyle name="표준 4 2 3" xfId="949"/>
    <cellStyle name="표준 4 3" xfId="950"/>
    <cellStyle name="표준 4 3 2" xfId="951"/>
    <cellStyle name="표준 4 4" xfId="952"/>
    <cellStyle name="표준 5" xfId="953"/>
    <cellStyle name="표준 5 2" xfId="954"/>
    <cellStyle name="표준 5 2 2" xfId="955"/>
    <cellStyle name="표준 5 3" xfId="956"/>
    <cellStyle name="표준 6" xfId="957"/>
    <cellStyle name="표준 6 2" xfId="958"/>
    <cellStyle name="표준 60" xfId="959"/>
    <cellStyle name="표준 7" xfId="960"/>
    <cellStyle name="표준_초과근무수당(산출)상황실-참고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5" tint="-0.249977111117893"/>
    <pageSetUpPr fitToPage="1"/>
  </sheetPr>
  <dimension ref="A1:AW51"/>
  <sheetViews>
    <sheetView tabSelected="1" zoomScale="85" zoomScaleNormal="85" zoomScaleSheetLayoutView="7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B2" sqref="B2:C2"/>
    </sheetView>
  </sheetViews>
  <sheetFormatPr defaultRowHeight="33.75" customHeight="1"/>
  <cols>
    <col min="1" max="1" width="7.875" style="8" customWidth="1"/>
    <col min="2" max="2" width="7.125" style="8" customWidth="1"/>
    <col min="3" max="3" width="15.25" style="8" customWidth="1"/>
    <col min="4" max="4" width="7.5" style="8" customWidth="1"/>
    <col min="5" max="7" width="4.75" style="8" customWidth="1"/>
    <col min="8" max="13" width="4.25" style="8" customWidth="1"/>
    <col min="14" max="15" width="4.625" style="8" customWidth="1"/>
    <col min="16" max="16" width="6" style="8" customWidth="1"/>
    <col min="17" max="17" width="5.5" style="8" customWidth="1"/>
    <col min="18" max="18" width="6.75" style="8" bestFit="1" customWidth="1"/>
    <col min="19" max="19" width="5.5" style="8" customWidth="1"/>
    <col min="20" max="20" width="5.375" style="8" customWidth="1"/>
    <col min="21" max="21" width="9.125" style="8" customWidth="1"/>
    <col min="22" max="22" width="4.75" style="9" customWidth="1"/>
    <col min="23" max="23" width="5.25" style="9" customWidth="1"/>
    <col min="24" max="24" width="7" style="9" customWidth="1"/>
    <col min="25" max="26" width="6.875" style="8" customWidth="1"/>
    <col min="27" max="27" width="13.625" style="8" customWidth="1"/>
    <col min="28" max="28" width="12.875" style="8" bestFit="1" customWidth="1"/>
    <col min="29" max="29" width="12.5" style="8" customWidth="1"/>
    <col min="30" max="30" width="6.875" style="8" customWidth="1"/>
    <col min="31" max="31" width="12.875" style="8" bestFit="1" customWidth="1"/>
    <col min="32" max="32" width="12.875" style="8" customWidth="1"/>
    <col min="33" max="33" width="6.875" style="8" customWidth="1"/>
    <col min="34" max="34" width="11.75" style="8" bestFit="1" customWidth="1"/>
    <col min="35" max="35" width="11.75" style="8" customWidth="1"/>
    <col min="36" max="36" width="6.875" style="8" customWidth="1"/>
    <col min="37" max="38" width="11.25" style="8" customWidth="1"/>
    <col min="39" max="40" width="7.5" style="8" customWidth="1"/>
    <col min="41" max="41" width="16" style="8" customWidth="1"/>
    <col min="42" max="42" width="8.5" style="8" hidden="1" customWidth="1"/>
    <col min="43" max="43" width="12.625" style="8" hidden="1" customWidth="1"/>
    <col min="44" max="44" width="10.125" style="3" hidden="1" customWidth="1"/>
    <col min="45" max="45" width="11.875" style="3" hidden="1" customWidth="1"/>
    <col min="46" max="46" width="11" style="3" hidden="1" customWidth="1"/>
    <col min="47" max="47" width="10.25" style="3" hidden="1" customWidth="1"/>
    <col min="48" max="48" width="10.75" style="3" hidden="1" customWidth="1"/>
    <col min="49" max="49" width="0" style="8" hidden="1" customWidth="1"/>
    <col min="50" max="16384" width="9" style="8"/>
  </cols>
  <sheetData>
    <row r="1" spans="1:49" s="2" customFormat="1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9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P1" s="1"/>
      <c r="AR1" s="3"/>
      <c r="AS1" s="3"/>
      <c r="AT1" s="3"/>
      <c r="AU1" s="3"/>
      <c r="AV1" s="3"/>
    </row>
    <row r="2" spans="1:49" ht="24.75" customHeight="1">
      <c r="A2" s="5" t="s">
        <v>2</v>
      </c>
      <c r="B2" s="83" t="s">
        <v>76</v>
      </c>
      <c r="C2" s="8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7"/>
      <c r="X2" s="7"/>
      <c r="Y2" s="6"/>
      <c r="Z2" s="6"/>
      <c r="AA2" s="45"/>
      <c r="AB2" s="45"/>
      <c r="AC2" s="45"/>
      <c r="AD2" s="6"/>
      <c r="AE2" s="45"/>
      <c r="AF2" s="45"/>
      <c r="AG2" s="6"/>
      <c r="AH2" s="6"/>
      <c r="AI2" s="6"/>
      <c r="AJ2" s="6"/>
      <c r="AK2" s="6"/>
      <c r="AL2" s="6"/>
      <c r="AM2" s="6"/>
      <c r="AN2" s="6"/>
      <c r="AP2" s="6"/>
    </row>
    <row r="3" spans="1:49" ht="30.75" customHeight="1">
      <c r="A3" s="85" t="s">
        <v>67</v>
      </c>
      <c r="B3" s="86"/>
      <c r="C3" s="36"/>
      <c r="D3" s="90" t="s">
        <v>36</v>
      </c>
      <c r="E3" s="90"/>
      <c r="F3" s="89" t="s">
        <v>65</v>
      </c>
      <c r="G3" s="89"/>
      <c r="H3" s="89"/>
      <c r="I3" s="89"/>
      <c r="J3" s="89"/>
      <c r="K3" s="89"/>
      <c r="L3" s="90" t="s">
        <v>37</v>
      </c>
      <c r="M3" s="90"/>
      <c r="N3" s="89" t="s">
        <v>72</v>
      </c>
      <c r="O3" s="89"/>
      <c r="P3" s="89" t="s">
        <v>73</v>
      </c>
      <c r="Q3" s="89"/>
      <c r="R3" s="89"/>
      <c r="S3" s="89"/>
      <c r="Y3" s="10"/>
      <c r="Z3" s="10"/>
      <c r="AA3" s="10"/>
      <c r="AB3" s="10"/>
      <c r="AC3" s="43"/>
      <c r="AD3" s="10"/>
      <c r="AE3" s="10"/>
      <c r="AF3" s="10"/>
      <c r="AG3" s="10"/>
      <c r="AH3" s="10"/>
      <c r="AI3" s="10"/>
      <c r="AJ3" s="10"/>
      <c r="AK3" s="10"/>
      <c r="AL3" s="10"/>
      <c r="AM3" s="10"/>
      <c r="AQ3" s="24"/>
    </row>
    <row r="4" spans="1:49" s="4" customFormat="1" ht="55.5" customHeight="1">
      <c r="A4" s="87" t="s">
        <v>3</v>
      </c>
      <c r="B4" s="87"/>
      <c r="C4" s="88" t="s">
        <v>32</v>
      </c>
      <c r="D4" s="88"/>
      <c r="E4" s="73" t="s">
        <v>38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 t="s">
        <v>4</v>
      </c>
      <c r="R4" s="87"/>
      <c r="S4" s="73" t="s">
        <v>5</v>
      </c>
      <c r="T4" s="73"/>
      <c r="U4" s="73"/>
      <c r="V4" s="66" t="s">
        <v>51</v>
      </c>
      <c r="W4" s="66" t="s">
        <v>59</v>
      </c>
      <c r="X4" s="70" t="s">
        <v>60</v>
      </c>
      <c r="Y4" s="66" t="s">
        <v>61</v>
      </c>
      <c r="Z4" s="65" t="s">
        <v>39</v>
      </c>
      <c r="AA4" s="65"/>
      <c r="AB4" s="65"/>
      <c r="AC4" s="65"/>
      <c r="AD4" s="65" t="s">
        <v>69</v>
      </c>
      <c r="AE4" s="65"/>
      <c r="AF4" s="69"/>
      <c r="AG4" s="65" t="s">
        <v>33</v>
      </c>
      <c r="AH4" s="65"/>
      <c r="AI4" s="69"/>
      <c r="AJ4" s="65" t="s">
        <v>43</v>
      </c>
      <c r="AK4" s="65"/>
      <c r="AL4" s="69"/>
      <c r="AM4" s="60" t="s">
        <v>53</v>
      </c>
      <c r="AN4" s="60" t="s">
        <v>75</v>
      </c>
      <c r="AO4" s="66" t="s">
        <v>68</v>
      </c>
      <c r="AQ4" s="25"/>
    </row>
    <row r="5" spans="1:49" s="4" customFormat="1" ht="41.25" customHeight="1">
      <c r="A5" s="87" t="s">
        <v>6</v>
      </c>
      <c r="B5" s="87"/>
      <c r="C5" s="91">
        <f>AC8</f>
        <v>0</v>
      </c>
      <c r="D5" s="91"/>
      <c r="E5" s="92" t="s">
        <v>7</v>
      </c>
      <c r="F5" s="93"/>
      <c r="G5" s="94"/>
      <c r="H5" s="92" t="s">
        <v>8</v>
      </c>
      <c r="I5" s="93"/>
      <c r="J5" s="94"/>
      <c r="K5" s="95" t="s">
        <v>9</v>
      </c>
      <c r="L5" s="96"/>
      <c r="M5" s="97"/>
      <c r="N5" s="74" t="s">
        <v>55</v>
      </c>
      <c r="O5" s="74" t="s">
        <v>47</v>
      </c>
      <c r="P5" s="74" t="s">
        <v>56</v>
      </c>
      <c r="Q5" s="74" t="s">
        <v>48</v>
      </c>
      <c r="R5" s="74" t="s">
        <v>57</v>
      </c>
      <c r="S5" s="74" t="s">
        <v>49</v>
      </c>
      <c r="T5" s="74" t="s">
        <v>50</v>
      </c>
      <c r="U5" s="77" t="s">
        <v>58</v>
      </c>
      <c r="V5" s="67"/>
      <c r="W5" s="67"/>
      <c r="X5" s="71"/>
      <c r="Y5" s="67"/>
      <c r="Z5" s="65"/>
      <c r="AA5" s="65"/>
      <c r="AB5" s="65"/>
      <c r="AC5" s="65"/>
      <c r="AD5" s="65"/>
      <c r="AE5" s="65"/>
      <c r="AF5" s="69"/>
      <c r="AG5" s="65"/>
      <c r="AH5" s="65"/>
      <c r="AI5" s="69"/>
      <c r="AJ5" s="65"/>
      <c r="AK5" s="65"/>
      <c r="AL5" s="69"/>
      <c r="AM5" s="61"/>
      <c r="AN5" s="61"/>
      <c r="AO5" s="67"/>
      <c r="AQ5" s="26"/>
    </row>
    <row r="6" spans="1:49" s="4" customFormat="1" ht="44.25" customHeight="1">
      <c r="A6" s="80" t="s">
        <v>10</v>
      </c>
      <c r="B6" s="80" t="s">
        <v>11</v>
      </c>
      <c r="C6" s="66" t="s">
        <v>66</v>
      </c>
      <c r="D6" s="66" t="s">
        <v>1</v>
      </c>
      <c r="E6" s="74" t="s">
        <v>44</v>
      </c>
      <c r="F6" s="74" t="s">
        <v>45</v>
      </c>
      <c r="G6" s="99" t="s">
        <v>12</v>
      </c>
      <c r="H6" s="92" t="s">
        <v>13</v>
      </c>
      <c r="I6" s="94"/>
      <c r="J6" s="74" t="s">
        <v>46</v>
      </c>
      <c r="K6" s="95" t="s">
        <v>13</v>
      </c>
      <c r="L6" s="97"/>
      <c r="M6" s="78" t="s">
        <v>46</v>
      </c>
      <c r="N6" s="75"/>
      <c r="O6" s="75"/>
      <c r="P6" s="75"/>
      <c r="Q6" s="98"/>
      <c r="R6" s="75"/>
      <c r="S6" s="75"/>
      <c r="T6" s="75"/>
      <c r="U6" s="77"/>
      <c r="V6" s="67"/>
      <c r="W6" s="67"/>
      <c r="X6" s="71"/>
      <c r="Y6" s="67"/>
      <c r="Z6" s="21"/>
      <c r="AA6" s="21"/>
      <c r="AB6" s="21"/>
      <c r="AC6" s="21"/>
      <c r="AD6" s="65" t="s">
        <v>62</v>
      </c>
      <c r="AE6" s="65"/>
      <c r="AF6" s="65" t="s">
        <v>74</v>
      </c>
      <c r="AG6" s="65" t="s">
        <v>63</v>
      </c>
      <c r="AH6" s="65"/>
      <c r="AI6" s="65" t="s">
        <v>74</v>
      </c>
      <c r="AJ6" s="65" t="s">
        <v>64</v>
      </c>
      <c r="AK6" s="65"/>
      <c r="AL6" s="65" t="s">
        <v>74</v>
      </c>
      <c r="AM6" s="61"/>
      <c r="AN6" s="61"/>
      <c r="AO6" s="67"/>
    </row>
    <row r="7" spans="1:49" s="4" customFormat="1" ht="45" customHeight="1">
      <c r="A7" s="81"/>
      <c r="B7" s="81"/>
      <c r="C7" s="81"/>
      <c r="D7" s="81"/>
      <c r="E7" s="82"/>
      <c r="F7" s="82"/>
      <c r="G7" s="100"/>
      <c r="H7" s="11" t="s">
        <v>44</v>
      </c>
      <c r="I7" s="11" t="s">
        <v>45</v>
      </c>
      <c r="J7" s="76"/>
      <c r="K7" s="12" t="s">
        <v>44</v>
      </c>
      <c r="L7" s="12" t="s">
        <v>45</v>
      </c>
      <c r="M7" s="79"/>
      <c r="N7" s="76"/>
      <c r="O7" s="76"/>
      <c r="P7" s="76"/>
      <c r="Q7" s="82"/>
      <c r="R7" s="76"/>
      <c r="S7" s="76"/>
      <c r="T7" s="76"/>
      <c r="U7" s="77"/>
      <c r="V7" s="68"/>
      <c r="W7" s="68"/>
      <c r="X7" s="72"/>
      <c r="Y7" s="68"/>
      <c r="Z7" s="22" t="s">
        <v>34</v>
      </c>
      <c r="AA7" s="22" t="s">
        <v>40</v>
      </c>
      <c r="AB7" s="22" t="s">
        <v>41</v>
      </c>
      <c r="AC7" s="22" t="s">
        <v>42</v>
      </c>
      <c r="AD7" s="58" t="s">
        <v>34</v>
      </c>
      <c r="AE7" s="58" t="s">
        <v>35</v>
      </c>
      <c r="AF7" s="69"/>
      <c r="AG7" s="58" t="s">
        <v>34</v>
      </c>
      <c r="AH7" s="58" t="s">
        <v>35</v>
      </c>
      <c r="AI7" s="69"/>
      <c r="AJ7" s="58" t="s">
        <v>34</v>
      </c>
      <c r="AK7" s="58" t="s">
        <v>35</v>
      </c>
      <c r="AL7" s="69"/>
      <c r="AM7" s="62"/>
      <c r="AN7" s="62"/>
      <c r="AO7" s="67"/>
    </row>
    <row r="8" spans="1:49" s="4" customFormat="1" ht="21.75" customHeight="1">
      <c r="A8" s="31"/>
      <c r="B8" s="31"/>
      <c r="C8" s="31"/>
      <c r="D8" s="31"/>
      <c r="E8" s="32"/>
      <c r="F8" s="32"/>
      <c r="G8" s="33"/>
      <c r="H8" s="11"/>
      <c r="I8" s="11"/>
      <c r="J8" s="27"/>
      <c r="K8" s="12"/>
      <c r="L8" s="12"/>
      <c r="M8" s="34"/>
      <c r="N8" s="27"/>
      <c r="O8" s="27"/>
      <c r="P8" s="27"/>
      <c r="Q8" s="32"/>
      <c r="R8" s="27"/>
      <c r="S8" s="27"/>
      <c r="T8" s="27"/>
      <c r="U8" s="27"/>
      <c r="V8" s="28"/>
      <c r="W8" s="28"/>
      <c r="X8" s="29"/>
      <c r="Y8" s="28"/>
      <c r="Z8" s="47" t="s">
        <v>52</v>
      </c>
      <c r="AA8" s="48">
        <f>SUM(AA9:AA45)</f>
        <v>0</v>
      </c>
      <c r="AB8" s="48">
        <f>SUM(AB9:AB45)</f>
        <v>0</v>
      </c>
      <c r="AC8" s="48">
        <f>SUM(AC9:AC45)</f>
        <v>0</v>
      </c>
      <c r="AD8" s="22"/>
      <c r="AE8" s="44">
        <f>ROUNDDOWN(SUM(AE9:AE45),-1)</f>
        <v>0</v>
      </c>
      <c r="AF8" s="44">
        <f>ROUNDDOWN(SUM(AF9:AF45),-1)</f>
        <v>0</v>
      </c>
      <c r="AG8" s="22"/>
      <c r="AH8" s="44">
        <f>ROUNDDOWN(SUM(AH9:AH45),-1)</f>
        <v>0</v>
      </c>
      <c r="AI8" s="44">
        <f>ROUNDDOWN(SUM(AI9:AI45),-1)</f>
        <v>0</v>
      </c>
      <c r="AJ8" s="22"/>
      <c r="AK8" s="44">
        <f>ROUNDDOWN(SUM(AK9:AK45),-1)</f>
        <v>0</v>
      </c>
      <c r="AL8" s="44">
        <f>ROUNDDOWN(SUM(AL9:AL45),-1)</f>
        <v>0</v>
      </c>
      <c r="AM8" s="30"/>
      <c r="AN8" s="55"/>
      <c r="AO8" s="68"/>
    </row>
    <row r="9" spans="1:49" s="4" customFormat="1" ht="21.75" customHeight="1">
      <c r="A9" s="51">
        <v>2006</v>
      </c>
      <c r="B9" s="14">
        <v>12</v>
      </c>
      <c r="C9" s="56"/>
      <c r="D9" s="56"/>
      <c r="E9" s="56"/>
      <c r="F9" s="56"/>
      <c r="G9" s="16"/>
      <c r="H9" s="52"/>
      <c r="I9" s="52"/>
      <c r="J9" s="52"/>
      <c r="K9" s="17"/>
      <c r="L9" s="17"/>
      <c r="M9" s="17"/>
      <c r="N9" s="56"/>
      <c r="O9" s="56"/>
      <c r="P9" s="18">
        <f>SUM((E9*24)+N9)+SUM(F9*24)+SUM((H9*9)+(J9*15))-O9+I9*9+((K9+M9)*12)+(L9*12)</f>
        <v>0</v>
      </c>
      <c r="Q9" s="56">
        <v>20</v>
      </c>
      <c r="R9" s="51">
        <f t="shared" ref="R9:R45" si="0">Q9*8</f>
        <v>160</v>
      </c>
      <c r="S9" s="56"/>
      <c r="T9" s="56"/>
      <c r="U9" s="51">
        <f t="shared" ref="U9:U40" si="1">SUM(S9:T9)*8</f>
        <v>0</v>
      </c>
      <c r="V9" s="56"/>
      <c r="W9" s="51">
        <f t="shared" ref="W9:W45" si="2">F9+I9+L9</f>
        <v>0</v>
      </c>
      <c r="X9" s="56"/>
      <c r="Y9" s="51">
        <f t="shared" ref="Y9:Y45" si="3">P9-R9+U9-X9</f>
        <v>-160</v>
      </c>
      <c r="Z9" s="23">
        <f t="shared" ref="Z9:Z45" si="4">SUM(AD9,AG9,AJ9)</f>
        <v>-160</v>
      </c>
      <c r="AA9" s="40" t="str">
        <f t="shared" ref="AA9:AA45" si="5">IF(ISERROR(ROUNDDOWN(Y9*AM9,-1)+((W9-V9)*AN9))," ",ROUNDDOWN(Y9*AM9,-1)+((W9-V9)*AN9))</f>
        <v xml:space="preserve"> </v>
      </c>
      <c r="AB9" s="42" t="str">
        <f>IF(ISERROR(AA9*5%/12*$AP9),"",ROUNDDOWN(AA9*5%/12,-1)*$AP9)</f>
        <v/>
      </c>
      <c r="AC9" s="41">
        <f t="shared" ref="AC9:AC45" si="6">ROUNDDOWN(SUM(AA9:AB9),-1)</f>
        <v>0</v>
      </c>
      <c r="AD9" s="23">
        <f>P9-N9-R9+U9-X9-V9*8</f>
        <v>-160</v>
      </c>
      <c r="AE9" s="40">
        <f>IF(ISERROR(AA9-AK9-AH9),0,AA9-AK9-AH9)</f>
        <v>0</v>
      </c>
      <c r="AF9" s="40">
        <f>IF(ISERROR(AB9-AL9-AI9),0,AB9-AL9-AI9)</f>
        <v>0</v>
      </c>
      <c r="AG9" s="23">
        <f t="shared" ref="AG9:AG45" si="7">N9</f>
        <v>0</v>
      </c>
      <c r="AH9" s="40" t="str">
        <f t="shared" ref="AH9:AH45" si="8">IF(ISERROR(AG9*AM9),"",ROUNDDOWN(AG9*AM9,-1))</f>
        <v/>
      </c>
      <c r="AI9" s="42" t="str">
        <f t="shared" ref="AI9:AI45" si="9">IF(ISERROR(AH9*5%/12*$AP9),"",ROUNDDOWN(AH9*5%/12,-1)*$AP9)</f>
        <v/>
      </c>
      <c r="AJ9" s="23">
        <f t="shared" ref="AJ9:AJ45" si="10">W9*8</f>
        <v>0</v>
      </c>
      <c r="AK9" s="40" t="str">
        <f t="shared" ref="AK9:AK45" si="11">IF(ISERROR(AJ9*AM9),"",ROUNDDOWN(AJ9*AM9,-1))</f>
        <v/>
      </c>
      <c r="AL9" s="42" t="str">
        <f t="shared" ref="AL9:AL45" si="12">IF(ISERROR(AK9*5%/12*$AP9),"",ROUNDDOWN(AK9*5%/12,-1)*$AP9)</f>
        <v/>
      </c>
      <c r="AM9" s="51" t="str">
        <f t="shared" ref="AM9:AM45" si="13">IF(D9=0,"",INDEX($AS$12:$AV$17,MATCH(D9,$AR$12:$AR$17,0),MATCH(A9,$AS$11:$AV$11,0)))</f>
        <v/>
      </c>
      <c r="AN9" s="54" t="str">
        <f>IF(D9=0,"",INDEX($AS$21:$AV$26,MATCH(D9,$AR$21:$AR$26,0),MATCH(A9,$AS$20:$AV$20,0)))</f>
        <v/>
      </c>
      <c r="AO9" s="59"/>
      <c r="AP9" s="4">
        <v>60</v>
      </c>
      <c r="AQ9" s="50"/>
      <c r="AR9" s="63"/>
      <c r="AS9" s="63"/>
      <c r="AT9" s="63"/>
      <c r="AU9" s="63"/>
      <c r="AV9" s="63"/>
    </row>
    <row r="10" spans="1:49" s="4" customFormat="1" ht="19.5" customHeight="1">
      <c r="A10" s="51">
        <v>2007</v>
      </c>
      <c r="B10" s="14" t="s">
        <v>16</v>
      </c>
      <c r="C10" s="56"/>
      <c r="D10" s="56"/>
      <c r="E10" s="56"/>
      <c r="F10" s="56"/>
      <c r="G10" s="16"/>
      <c r="H10" s="15"/>
      <c r="I10" s="15"/>
      <c r="J10" s="15"/>
      <c r="K10" s="17"/>
      <c r="L10" s="17"/>
      <c r="M10" s="17"/>
      <c r="N10" s="56"/>
      <c r="O10" s="56"/>
      <c r="P10" s="18">
        <f t="shared" ref="P10:P45" si="14">SUM((E10*24)+N10)+SUM(F10*24)+SUM((H10*9)+(J10*15))-O10+I10*9+((K10+M10)*12)+(L10*12)</f>
        <v>0</v>
      </c>
      <c r="Q10" s="56">
        <v>22</v>
      </c>
      <c r="R10" s="13">
        <f t="shared" si="0"/>
        <v>176</v>
      </c>
      <c r="S10" s="56"/>
      <c r="T10" s="56"/>
      <c r="U10" s="13">
        <f t="shared" si="1"/>
        <v>0</v>
      </c>
      <c r="V10" s="56"/>
      <c r="W10" s="13">
        <f t="shared" si="2"/>
        <v>0</v>
      </c>
      <c r="X10" s="56"/>
      <c r="Y10" s="35">
        <f t="shared" si="3"/>
        <v>-176</v>
      </c>
      <c r="Z10" s="23">
        <f t="shared" si="4"/>
        <v>-176</v>
      </c>
      <c r="AA10" s="40" t="str">
        <f t="shared" si="5"/>
        <v xml:space="preserve"> </v>
      </c>
      <c r="AB10" s="42" t="str">
        <f t="shared" ref="AB10:AB45" si="15">IF(ISERROR(AA10*5%/12*$AP10),"",ROUNDDOWN(AA10*5%/12,-1)*$AP10)</f>
        <v/>
      </c>
      <c r="AC10" s="41">
        <f t="shared" si="6"/>
        <v>0</v>
      </c>
      <c r="AD10" s="23">
        <f t="shared" ref="AD10:AD45" si="16">P10-N10-R10+U10-X10-V10*8</f>
        <v>-176</v>
      </c>
      <c r="AE10" s="40">
        <f t="shared" ref="AE10:AE45" si="17">IF(ISERROR(AA10-AK10-AH10),0,AA10-AK10-AH10)</f>
        <v>0</v>
      </c>
      <c r="AF10" s="40">
        <f t="shared" ref="AF10:AF45" si="18">IF(ISERROR(AB10-AL10-AI10),0,AB10-AL10-AI10)</f>
        <v>0</v>
      </c>
      <c r="AG10" s="23">
        <f t="shared" si="7"/>
        <v>0</v>
      </c>
      <c r="AH10" s="40" t="str">
        <f t="shared" si="8"/>
        <v/>
      </c>
      <c r="AI10" s="42" t="str">
        <f t="shared" si="9"/>
        <v/>
      </c>
      <c r="AJ10" s="23">
        <f t="shared" si="10"/>
        <v>0</v>
      </c>
      <c r="AK10" s="40" t="str">
        <f t="shared" si="11"/>
        <v/>
      </c>
      <c r="AL10" s="42" t="str">
        <f t="shared" si="12"/>
        <v/>
      </c>
      <c r="AM10" s="35" t="str">
        <f t="shared" si="13"/>
        <v/>
      </c>
      <c r="AN10" s="54" t="str">
        <f t="shared" ref="AN10:AN45" si="19">IF(D10=0,"",INDEX($AS$21:$AV$26,MATCH(D10,$AR$21:$AR$26,0),MATCH(A10,$AS$20:$AV$20,0)))</f>
        <v/>
      </c>
      <c r="AO10" s="59"/>
      <c r="AP10" s="4">
        <v>59</v>
      </c>
      <c r="AQ10" s="50"/>
      <c r="AR10" s="64" t="s">
        <v>54</v>
      </c>
      <c r="AS10" s="64"/>
      <c r="AT10" s="64"/>
      <c r="AU10" s="64"/>
      <c r="AV10" s="64"/>
      <c r="AW10" s="46"/>
    </row>
    <row r="11" spans="1:49" s="4" customFormat="1" ht="19.5" customHeight="1">
      <c r="A11" s="13">
        <v>2007</v>
      </c>
      <c r="B11" s="14" t="s">
        <v>17</v>
      </c>
      <c r="C11" s="56"/>
      <c r="D11" s="56"/>
      <c r="E11" s="56"/>
      <c r="F11" s="56"/>
      <c r="G11" s="16"/>
      <c r="H11" s="15"/>
      <c r="I11" s="15"/>
      <c r="J11" s="15"/>
      <c r="K11" s="17"/>
      <c r="L11" s="17"/>
      <c r="M11" s="17"/>
      <c r="N11" s="56"/>
      <c r="O11" s="56"/>
      <c r="P11" s="18">
        <f t="shared" si="14"/>
        <v>0</v>
      </c>
      <c r="Q11" s="56">
        <v>19</v>
      </c>
      <c r="R11" s="13">
        <f t="shared" si="0"/>
        <v>152</v>
      </c>
      <c r="S11" s="56"/>
      <c r="T11" s="56"/>
      <c r="U11" s="13">
        <f t="shared" si="1"/>
        <v>0</v>
      </c>
      <c r="V11" s="56"/>
      <c r="W11" s="13">
        <f t="shared" si="2"/>
        <v>0</v>
      </c>
      <c r="X11" s="56"/>
      <c r="Y11" s="35">
        <f t="shared" si="3"/>
        <v>-152</v>
      </c>
      <c r="Z11" s="23">
        <f t="shared" si="4"/>
        <v>-152</v>
      </c>
      <c r="AA11" s="40" t="str">
        <f t="shared" si="5"/>
        <v xml:space="preserve"> </v>
      </c>
      <c r="AB11" s="42" t="str">
        <f t="shared" si="15"/>
        <v/>
      </c>
      <c r="AC11" s="41">
        <f t="shared" si="6"/>
        <v>0</v>
      </c>
      <c r="AD11" s="23">
        <f t="shared" si="16"/>
        <v>-152</v>
      </c>
      <c r="AE11" s="40">
        <f t="shared" si="17"/>
        <v>0</v>
      </c>
      <c r="AF11" s="40">
        <f t="shared" si="18"/>
        <v>0</v>
      </c>
      <c r="AG11" s="23">
        <f t="shared" si="7"/>
        <v>0</v>
      </c>
      <c r="AH11" s="40" t="str">
        <f t="shared" si="8"/>
        <v/>
      </c>
      <c r="AI11" s="42" t="str">
        <f t="shared" si="9"/>
        <v/>
      </c>
      <c r="AJ11" s="23">
        <f t="shared" si="10"/>
        <v>0</v>
      </c>
      <c r="AK11" s="40" t="str">
        <f t="shared" si="11"/>
        <v/>
      </c>
      <c r="AL11" s="42" t="str">
        <f t="shared" si="12"/>
        <v/>
      </c>
      <c r="AM11" s="35" t="str">
        <f t="shared" si="13"/>
        <v/>
      </c>
      <c r="AN11" s="54" t="str">
        <f t="shared" si="19"/>
        <v/>
      </c>
      <c r="AO11" s="59"/>
      <c r="AP11" s="4">
        <v>58</v>
      </c>
      <c r="AQ11" s="50"/>
      <c r="AR11" s="38"/>
      <c r="AS11" s="19">
        <v>2006</v>
      </c>
      <c r="AT11" s="19">
        <v>2007</v>
      </c>
      <c r="AU11" s="37">
        <v>2008</v>
      </c>
      <c r="AV11" s="37">
        <v>2009</v>
      </c>
      <c r="AW11" s="46"/>
    </row>
    <row r="12" spans="1:49" s="4" customFormat="1" ht="19.5" customHeight="1">
      <c r="A12" s="13">
        <v>2007</v>
      </c>
      <c r="B12" s="14" t="s">
        <v>18</v>
      </c>
      <c r="C12" s="56"/>
      <c r="D12" s="56"/>
      <c r="E12" s="56"/>
      <c r="F12" s="56"/>
      <c r="G12" s="16"/>
      <c r="H12" s="15"/>
      <c r="I12" s="15"/>
      <c r="J12" s="15"/>
      <c r="K12" s="17"/>
      <c r="L12" s="17"/>
      <c r="M12" s="17"/>
      <c r="N12" s="56"/>
      <c r="O12" s="56"/>
      <c r="P12" s="18">
        <f t="shared" si="14"/>
        <v>0</v>
      </c>
      <c r="Q12" s="56">
        <v>21</v>
      </c>
      <c r="R12" s="13">
        <f t="shared" si="0"/>
        <v>168</v>
      </c>
      <c r="S12" s="56"/>
      <c r="T12" s="56"/>
      <c r="U12" s="13">
        <f t="shared" si="1"/>
        <v>0</v>
      </c>
      <c r="V12" s="56"/>
      <c r="W12" s="13">
        <f t="shared" si="2"/>
        <v>0</v>
      </c>
      <c r="X12" s="56"/>
      <c r="Y12" s="35">
        <f t="shared" si="3"/>
        <v>-168</v>
      </c>
      <c r="Z12" s="23">
        <f t="shared" si="4"/>
        <v>-168</v>
      </c>
      <c r="AA12" s="40" t="str">
        <f t="shared" si="5"/>
        <v xml:space="preserve"> </v>
      </c>
      <c r="AB12" s="42" t="str">
        <f t="shared" si="15"/>
        <v/>
      </c>
      <c r="AC12" s="41">
        <f t="shared" si="6"/>
        <v>0</v>
      </c>
      <c r="AD12" s="23">
        <f t="shared" si="16"/>
        <v>-168</v>
      </c>
      <c r="AE12" s="40">
        <f t="shared" si="17"/>
        <v>0</v>
      </c>
      <c r="AF12" s="40">
        <f t="shared" si="18"/>
        <v>0</v>
      </c>
      <c r="AG12" s="23">
        <f t="shared" si="7"/>
        <v>0</v>
      </c>
      <c r="AH12" s="40" t="str">
        <f t="shared" si="8"/>
        <v/>
      </c>
      <c r="AI12" s="42" t="str">
        <f t="shared" si="9"/>
        <v/>
      </c>
      <c r="AJ12" s="23">
        <f t="shared" si="10"/>
        <v>0</v>
      </c>
      <c r="AK12" s="40" t="str">
        <f t="shared" si="11"/>
        <v/>
      </c>
      <c r="AL12" s="42" t="str">
        <f t="shared" si="12"/>
        <v/>
      </c>
      <c r="AM12" s="35" t="str">
        <f t="shared" si="13"/>
        <v/>
      </c>
      <c r="AN12" s="54" t="str">
        <f t="shared" si="19"/>
        <v/>
      </c>
      <c r="AO12" s="59"/>
      <c r="AP12" s="4">
        <v>57</v>
      </c>
      <c r="AQ12" s="50"/>
      <c r="AR12" s="39" t="s">
        <v>21</v>
      </c>
      <c r="AS12" s="39">
        <v>9855</v>
      </c>
      <c r="AT12" s="39">
        <v>10012</v>
      </c>
      <c r="AU12" s="39">
        <v>10192</v>
      </c>
      <c r="AV12" s="39">
        <v>10192</v>
      </c>
      <c r="AW12" s="46"/>
    </row>
    <row r="13" spans="1:49" s="4" customFormat="1" ht="19.5" customHeight="1">
      <c r="A13" s="13">
        <v>2007</v>
      </c>
      <c r="B13" s="14" t="s">
        <v>19</v>
      </c>
      <c r="C13" s="56"/>
      <c r="D13" s="56"/>
      <c r="E13" s="56"/>
      <c r="F13" s="56"/>
      <c r="G13" s="16"/>
      <c r="H13" s="15"/>
      <c r="I13" s="15"/>
      <c r="J13" s="15"/>
      <c r="K13" s="17"/>
      <c r="L13" s="17"/>
      <c r="M13" s="17"/>
      <c r="N13" s="56"/>
      <c r="O13" s="56"/>
      <c r="P13" s="18">
        <f t="shared" si="14"/>
        <v>0</v>
      </c>
      <c r="Q13" s="56">
        <v>21</v>
      </c>
      <c r="R13" s="13">
        <f t="shared" si="0"/>
        <v>168</v>
      </c>
      <c r="S13" s="56"/>
      <c r="T13" s="56"/>
      <c r="U13" s="13">
        <f t="shared" si="1"/>
        <v>0</v>
      </c>
      <c r="V13" s="56"/>
      <c r="W13" s="13">
        <f t="shared" si="2"/>
        <v>0</v>
      </c>
      <c r="X13" s="56"/>
      <c r="Y13" s="35">
        <f t="shared" si="3"/>
        <v>-168</v>
      </c>
      <c r="Z13" s="23">
        <f t="shared" si="4"/>
        <v>-168</v>
      </c>
      <c r="AA13" s="40" t="str">
        <f t="shared" si="5"/>
        <v xml:space="preserve"> </v>
      </c>
      <c r="AB13" s="42" t="str">
        <f t="shared" si="15"/>
        <v/>
      </c>
      <c r="AC13" s="41">
        <f t="shared" si="6"/>
        <v>0</v>
      </c>
      <c r="AD13" s="23">
        <f t="shared" si="16"/>
        <v>-168</v>
      </c>
      <c r="AE13" s="40">
        <f t="shared" si="17"/>
        <v>0</v>
      </c>
      <c r="AF13" s="40">
        <f t="shared" si="18"/>
        <v>0</v>
      </c>
      <c r="AG13" s="23">
        <f t="shared" si="7"/>
        <v>0</v>
      </c>
      <c r="AH13" s="40" t="str">
        <f t="shared" si="8"/>
        <v/>
      </c>
      <c r="AI13" s="42" t="str">
        <f t="shared" si="9"/>
        <v/>
      </c>
      <c r="AJ13" s="23">
        <f t="shared" si="10"/>
        <v>0</v>
      </c>
      <c r="AK13" s="40" t="str">
        <f t="shared" si="11"/>
        <v/>
      </c>
      <c r="AL13" s="42" t="str">
        <f t="shared" si="12"/>
        <v/>
      </c>
      <c r="AM13" s="35" t="str">
        <f t="shared" si="13"/>
        <v/>
      </c>
      <c r="AN13" s="54" t="str">
        <f t="shared" si="19"/>
        <v/>
      </c>
      <c r="AO13" s="59"/>
      <c r="AP13" s="4">
        <v>56</v>
      </c>
      <c r="AQ13" s="50"/>
      <c r="AR13" s="39" t="s">
        <v>23</v>
      </c>
      <c r="AS13" s="39">
        <v>8690</v>
      </c>
      <c r="AT13" s="39">
        <v>8829</v>
      </c>
      <c r="AU13" s="39">
        <v>8988</v>
      </c>
      <c r="AV13" s="39">
        <v>8988</v>
      </c>
      <c r="AW13" s="46"/>
    </row>
    <row r="14" spans="1:49" s="4" customFormat="1" ht="19.5" customHeight="1">
      <c r="A14" s="13">
        <v>2007</v>
      </c>
      <c r="B14" s="14" t="s">
        <v>20</v>
      </c>
      <c r="C14" s="56"/>
      <c r="D14" s="56"/>
      <c r="E14" s="56"/>
      <c r="F14" s="56"/>
      <c r="G14" s="16"/>
      <c r="H14" s="15"/>
      <c r="I14" s="15"/>
      <c r="J14" s="15"/>
      <c r="K14" s="17"/>
      <c r="L14" s="17"/>
      <c r="M14" s="17"/>
      <c r="N14" s="56"/>
      <c r="O14" s="56"/>
      <c r="P14" s="18">
        <f t="shared" si="14"/>
        <v>0</v>
      </c>
      <c r="Q14" s="56">
        <v>22</v>
      </c>
      <c r="R14" s="13">
        <f t="shared" si="0"/>
        <v>176</v>
      </c>
      <c r="S14" s="56"/>
      <c r="T14" s="56"/>
      <c r="U14" s="13">
        <f t="shared" si="1"/>
        <v>0</v>
      </c>
      <c r="V14" s="56"/>
      <c r="W14" s="13">
        <f t="shared" si="2"/>
        <v>0</v>
      </c>
      <c r="X14" s="56"/>
      <c r="Y14" s="35">
        <f t="shared" si="3"/>
        <v>-176</v>
      </c>
      <c r="Z14" s="23">
        <f t="shared" si="4"/>
        <v>-176</v>
      </c>
      <c r="AA14" s="40" t="str">
        <f t="shared" si="5"/>
        <v xml:space="preserve"> </v>
      </c>
      <c r="AB14" s="42" t="str">
        <f t="shared" si="15"/>
        <v/>
      </c>
      <c r="AC14" s="41">
        <f t="shared" si="6"/>
        <v>0</v>
      </c>
      <c r="AD14" s="23">
        <f t="shared" si="16"/>
        <v>-176</v>
      </c>
      <c r="AE14" s="40">
        <f t="shared" si="17"/>
        <v>0</v>
      </c>
      <c r="AF14" s="40">
        <f t="shared" si="18"/>
        <v>0</v>
      </c>
      <c r="AG14" s="23">
        <f t="shared" si="7"/>
        <v>0</v>
      </c>
      <c r="AH14" s="40" t="str">
        <f t="shared" si="8"/>
        <v/>
      </c>
      <c r="AI14" s="42" t="str">
        <f t="shared" si="9"/>
        <v/>
      </c>
      <c r="AJ14" s="23">
        <f t="shared" si="10"/>
        <v>0</v>
      </c>
      <c r="AK14" s="40" t="str">
        <f t="shared" si="11"/>
        <v/>
      </c>
      <c r="AL14" s="42" t="str">
        <f t="shared" si="12"/>
        <v/>
      </c>
      <c r="AM14" s="35" t="str">
        <f t="shared" si="13"/>
        <v/>
      </c>
      <c r="AN14" s="54" t="str">
        <f t="shared" si="19"/>
        <v/>
      </c>
      <c r="AO14" s="59"/>
      <c r="AP14" s="4">
        <v>55</v>
      </c>
      <c r="AQ14" s="50"/>
      <c r="AR14" s="39" t="s">
        <v>25</v>
      </c>
      <c r="AS14" s="39">
        <v>7895</v>
      </c>
      <c r="AT14" s="39">
        <v>8021</v>
      </c>
      <c r="AU14" s="39">
        <v>8165</v>
      </c>
      <c r="AV14" s="39">
        <v>8165</v>
      </c>
      <c r="AW14" s="46"/>
    </row>
    <row r="15" spans="1:49" s="4" customFormat="1" ht="19.5" customHeight="1">
      <c r="A15" s="13">
        <v>2007</v>
      </c>
      <c r="B15" s="14" t="s">
        <v>22</v>
      </c>
      <c r="C15" s="56"/>
      <c r="D15" s="56"/>
      <c r="E15" s="56"/>
      <c r="F15" s="56"/>
      <c r="G15" s="16"/>
      <c r="H15" s="15"/>
      <c r="I15" s="15"/>
      <c r="J15" s="15"/>
      <c r="K15" s="17"/>
      <c r="L15" s="17"/>
      <c r="M15" s="17"/>
      <c r="N15" s="56"/>
      <c r="O15" s="56"/>
      <c r="P15" s="18">
        <f t="shared" si="14"/>
        <v>0</v>
      </c>
      <c r="Q15" s="56">
        <v>20</v>
      </c>
      <c r="R15" s="13">
        <f t="shared" si="0"/>
        <v>160</v>
      </c>
      <c r="S15" s="56"/>
      <c r="T15" s="56"/>
      <c r="U15" s="13">
        <f t="shared" si="1"/>
        <v>0</v>
      </c>
      <c r="V15" s="56"/>
      <c r="W15" s="13">
        <f t="shared" si="2"/>
        <v>0</v>
      </c>
      <c r="X15" s="56"/>
      <c r="Y15" s="35">
        <f t="shared" si="3"/>
        <v>-160</v>
      </c>
      <c r="Z15" s="23">
        <f t="shared" si="4"/>
        <v>-160</v>
      </c>
      <c r="AA15" s="40" t="str">
        <f t="shared" si="5"/>
        <v xml:space="preserve"> </v>
      </c>
      <c r="AB15" s="42" t="str">
        <f t="shared" si="15"/>
        <v/>
      </c>
      <c r="AC15" s="41">
        <f t="shared" si="6"/>
        <v>0</v>
      </c>
      <c r="AD15" s="23">
        <f t="shared" si="16"/>
        <v>-160</v>
      </c>
      <c r="AE15" s="40">
        <f t="shared" si="17"/>
        <v>0</v>
      </c>
      <c r="AF15" s="40">
        <f t="shared" si="18"/>
        <v>0</v>
      </c>
      <c r="AG15" s="23">
        <f t="shared" si="7"/>
        <v>0</v>
      </c>
      <c r="AH15" s="40" t="str">
        <f t="shared" si="8"/>
        <v/>
      </c>
      <c r="AI15" s="42" t="str">
        <f t="shared" si="9"/>
        <v/>
      </c>
      <c r="AJ15" s="23">
        <f t="shared" si="10"/>
        <v>0</v>
      </c>
      <c r="AK15" s="40" t="str">
        <f t="shared" si="11"/>
        <v/>
      </c>
      <c r="AL15" s="42" t="str">
        <f t="shared" si="12"/>
        <v/>
      </c>
      <c r="AM15" s="35" t="str">
        <f t="shared" si="13"/>
        <v/>
      </c>
      <c r="AN15" s="54" t="str">
        <f t="shared" si="19"/>
        <v/>
      </c>
      <c r="AO15" s="59"/>
      <c r="AP15" s="4">
        <v>54</v>
      </c>
      <c r="AQ15" s="50"/>
      <c r="AR15" s="39" t="s">
        <v>15</v>
      </c>
      <c r="AS15" s="39">
        <v>7183</v>
      </c>
      <c r="AT15" s="39">
        <v>7298</v>
      </c>
      <c r="AU15" s="39">
        <v>7429</v>
      </c>
      <c r="AV15" s="39">
        <v>7429</v>
      </c>
      <c r="AW15" s="46"/>
    </row>
    <row r="16" spans="1:49" s="4" customFormat="1" ht="19.5" customHeight="1">
      <c r="A16" s="13">
        <v>2007</v>
      </c>
      <c r="B16" s="14" t="s">
        <v>24</v>
      </c>
      <c r="C16" s="56"/>
      <c r="D16" s="56"/>
      <c r="E16" s="56"/>
      <c r="F16" s="56"/>
      <c r="G16" s="16"/>
      <c r="H16" s="15"/>
      <c r="I16" s="15"/>
      <c r="J16" s="15"/>
      <c r="K16" s="17"/>
      <c r="L16" s="17"/>
      <c r="M16" s="17"/>
      <c r="N16" s="56"/>
      <c r="O16" s="56"/>
      <c r="P16" s="18">
        <f t="shared" si="14"/>
        <v>0</v>
      </c>
      <c r="Q16" s="56">
        <v>21</v>
      </c>
      <c r="R16" s="13">
        <f t="shared" si="0"/>
        <v>168</v>
      </c>
      <c r="S16" s="56"/>
      <c r="T16" s="56"/>
      <c r="U16" s="13">
        <f t="shared" si="1"/>
        <v>0</v>
      </c>
      <c r="V16" s="56"/>
      <c r="W16" s="13">
        <f t="shared" si="2"/>
        <v>0</v>
      </c>
      <c r="X16" s="56"/>
      <c r="Y16" s="35">
        <f t="shared" si="3"/>
        <v>-168</v>
      </c>
      <c r="Z16" s="23">
        <f t="shared" si="4"/>
        <v>-168</v>
      </c>
      <c r="AA16" s="40" t="str">
        <f t="shared" si="5"/>
        <v xml:space="preserve"> </v>
      </c>
      <c r="AB16" s="42" t="str">
        <f t="shared" si="15"/>
        <v/>
      </c>
      <c r="AC16" s="41">
        <f t="shared" si="6"/>
        <v>0</v>
      </c>
      <c r="AD16" s="23">
        <f t="shared" si="16"/>
        <v>-168</v>
      </c>
      <c r="AE16" s="40">
        <f t="shared" si="17"/>
        <v>0</v>
      </c>
      <c r="AF16" s="40">
        <f t="shared" si="18"/>
        <v>0</v>
      </c>
      <c r="AG16" s="23">
        <f t="shared" si="7"/>
        <v>0</v>
      </c>
      <c r="AH16" s="40" t="str">
        <f t="shared" si="8"/>
        <v/>
      </c>
      <c r="AI16" s="42" t="str">
        <f t="shared" si="9"/>
        <v/>
      </c>
      <c r="AJ16" s="23">
        <f t="shared" si="10"/>
        <v>0</v>
      </c>
      <c r="AK16" s="40" t="str">
        <f t="shared" si="11"/>
        <v/>
      </c>
      <c r="AL16" s="42" t="str">
        <f t="shared" si="12"/>
        <v/>
      </c>
      <c r="AM16" s="35" t="str">
        <f t="shared" si="13"/>
        <v/>
      </c>
      <c r="AN16" s="54" t="str">
        <f t="shared" si="19"/>
        <v/>
      </c>
      <c r="AO16" s="59"/>
      <c r="AP16" s="4">
        <v>53</v>
      </c>
      <c r="AQ16" s="50"/>
      <c r="AR16" s="39" t="s">
        <v>28</v>
      </c>
      <c r="AS16" s="39">
        <v>6636</v>
      </c>
      <c r="AT16" s="39">
        <v>6742</v>
      </c>
      <c r="AU16" s="39">
        <v>6863</v>
      </c>
      <c r="AV16" s="39">
        <v>6863</v>
      </c>
      <c r="AW16" s="46"/>
    </row>
    <row r="17" spans="1:49" s="4" customFormat="1" ht="19.5" customHeight="1">
      <c r="A17" s="13">
        <v>2007</v>
      </c>
      <c r="B17" s="14" t="s">
        <v>26</v>
      </c>
      <c r="C17" s="56"/>
      <c r="D17" s="56"/>
      <c r="E17" s="56"/>
      <c r="F17" s="56"/>
      <c r="G17" s="16"/>
      <c r="H17" s="15"/>
      <c r="I17" s="15"/>
      <c r="J17" s="15"/>
      <c r="K17" s="17"/>
      <c r="L17" s="17"/>
      <c r="M17" s="17"/>
      <c r="N17" s="56"/>
      <c r="O17" s="56"/>
      <c r="P17" s="18">
        <f t="shared" si="14"/>
        <v>0</v>
      </c>
      <c r="Q17" s="56">
        <v>22</v>
      </c>
      <c r="R17" s="13">
        <f t="shared" si="0"/>
        <v>176</v>
      </c>
      <c r="S17" s="56"/>
      <c r="T17" s="56"/>
      <c r="U17" s="13">
        <f t="shared" si="1"/>
        <v>0</v>
      </c>
      <c r="V17" s="56"/>
      <c r="W17" s="13">
        <f t="shared" si="2"/>
        <v>0</v>
      </c>
      <c r="X17" s="56"/>
      <c r="Y17" s="35">
        <f t="shared" si="3"/>
        <v>-176</v>
      </c>
      <c r="Z17" s="23">
        <f t="shared" si="4"/>
        <v>-176</v>
      </c>
      <c r="AA17" s="40" t="str">
        <f t="shared" si="5"/>
        <v xml:space="preserve"> </v>
      </c>
      <c r="AB17" s="42" t="str">
        <f t="shared" si="15"/>
        <v/>
      </c>
      <c r="AC17" s="41">
        <f t="shared" si="6"/>
        <v>0</v>
      </c>
      <c r="AD17" s="23">
        <f t="shared" si="16"/>
        <v>-176</v>
      </c>
      <c r="AE17" s="40">
        <f t="shared" si="17"/>
        <v>0</v>
      </c>
      <c r="AF17" s="40">
        <f t="shared" si="18"/>
        <v>0</v>
      </c>
      <c r="AG17" s="23">
        <f t="shared" si="7"/>
        <v>0</v>
      </c>
      <c r="AH17" s="40" t="str">
        <f t="shared" si="8"/>
        <v/>
      </c>
      <c r="AI17" s="42" t="str">
        <f t="shared" si="9"/>
        <v/>
      </c>
      <c r="AJ17" s="23">
        <f t="shared" si="10"/>
        <v>0</v>
      </c>
      <c r="AK17" s="40" t="str">
        <f t="shared" si="11"/>
        <v/>
      </c>
      <c r="AL17" s="42" t="str">
        <f t="shared" si="12"/>
        <v/>
      </c>
      <c r="AM17" s="35" t="str">
        <f t="shared" si="13"/>
        <v/>
      </c>
      <c r="AN17" s="54" t="str">
        <f t="shared" si="19"/>
        <v/>
      </c>
      <c r="AO17" s="59"/>
      <c r="AP17" s="4">
        <v>52</v>
      </c>
      <c r="AQ17" s="50"/>
      <c r="AR17" s="39" t="s">
        <v>30</v>
      </c>
      <c r="AS17" s="39">
        <v>6132</v>
      </c>
      <c r="AT17" s="39">
        <v>6230</v>
      </c>
      <c r="AU17" s="39">
        <v>6342</v>
      </c>
      <c r="AV17" s="39">
        <v>6342</v>
      </c>
      <c r="AW17" s="46"/>
    </row>
    <row r="18" spans="1:49" s="4" customFormat="1" ht="19.5" customHeight="1">
      <c r="A18" s="13">
        <v>2007</v>
      </c>
      <c r="B18" s="14" t="s">
        <v>27</v>
      </c>
      <c r="C18" s="56"/>
      <c r="D18" s="56"/>
      <c r="E18" s="56"/>
      <c r="F18" s="56"/>
      <c r="G18" s="16"/>
      <c r="H18" s="15"/>
      <c r="I18" s="15"/>
      <c r="J18" s="15"/>
      <c r="K18" s="17"/>
      <c r="L18" s="17"/>
      <c r="M18" s="17"/>
      <c r="N18" s="56"/>
      <c r="O18" s="56"/>
      <c r="P18" s="18">
        <f t="shared" si="14"/>
        <v>0</v>
      </c>
      <c r="Q18" s="56">
        <v>17</v>
      </c>
      <c r="R18" s="13">
        <f t="shared" si="0"/>
        <v>136</v>
      </c>
      <c r="S18" s="56"/>
      <c r="T18" s="56"/>
      <c r="U18" s="13">
        <f t="shared" si="1"/>
        <v>0</v>
      </c>
      <c r="V18" s="56"/>
      <c r="W18" s="13">
        <f t="shared" si="2"/>
        <v>0</v>
      </c>
      <c r="X18" s="56"/>
      <c r="Y18" s="35">
        <f t="shared" si="3"/>
        <v>-136</v>
      </c>
      <c r="Z18" s="23">
        <f t="shared" si="4"/>
        <v>-136</v>
      </c>
      <c r="AA18" s="40" t="str">
        <f t="shared" si="5"/>
        <v xml:space="preserve"> </v>
      </c>
      <c r="AB18" s="42" t="str">
        <f t="shared" si="15"/>
        <v/>
      </c>
      <c r="AC18" s="41">
        <f t="shared" si="6"/>
        <v>0</v>
      </c>
      <c r="AD18" s="23">
        <f t="shared" si="16"/>
        <v>-136</v>
      </c>
      <c r="AE18" s="40">
        <f t="shared" si="17"/>
        <v>0</v>
      </c>
      <c r="AF18" s="40">
        <f t="shared" si="18"/>
        <v>0</v>
      </c>
      <c r="AG18" s="23">
        <f t="shared" si="7"/>
        <v>0</v>
      </c>
      <c r="AH18" s="40" t="str">
        <f t="shared" si="8"/>
        <v/>
      </c>
      <c r="AI18" s="42" t="str">
        <f t="shared" si="9"/>
        <v/>
      </c>
      <c r="AJ18" s="23">
        <f t="shared" si="10"/>
        <v>0</v>
      </c>
      <c r="AK18" s="40" t="str">
        <f t="shared" si="11"/>
        <v/>
      </c>
      <c r="AL18" s="42" t="str">
        <f t="shared" si="12"/>
        <v/>
      </c>
      <c r="AM18" s="35" t="str">
        <f t="shared" si="13"/>
        <v/>
      </c>
      <c r="AN18" s="54" t="str">
        <f t="shared" si="19"/>
        <v/>
      </c>
      <c r="AO18" s="59"/>
      <c r="AP18" s="4">
        <v>51</v>
      </c>
      <c r="AQ18" s="50"/>
      <c r="AW18" s="46"/>
    </row>
    <row r="19" spans="1:49" s="4" customFormat="1" ht="19.5" customHeight="1">
      <c r="A19" s="13">
        <v>2007</v>
      </c>
      <c r="B19" s="14" t="s">
        <v>29</v>
      </c>
      <c r="C19" s="56"/>
      <c r="D19" s="56"/>
      <c r="E19" s="56"/>
      <c r="F19" s="56"/>
      <c r="G19" s="16"/>
      <c r="H19" s="15"/>
      <c r="I19" s="15"/>
      <c r="J19" s="15"/>
      <c r="K19" s="17"/>
      <c r="L19" s="17"/>
      <c r="M19" s="17"/>
      <c r="N19" s="56"/>
      <c r="O19" s="56"/>
      <c r="P19" s="18">
        <f t="shared" si="14"/>
        <v>0</v>
      </c>
      <c r="Q19" s="56">
        <v>22</v>
      </c>
      <c r="R19" s="13">
        <f t="shared" si="0"/>
        <v>176</v>
      </c>
      <c r="S19" s="56"/>
      <c r="T19" s="56"/>
      <c r="U19" s="13">
        <f t="shared" si="1"/>
        <v>0</v>
      </c>
      <c r="V19" s="56"/>
      <c r="W19" s="13">
        <f t="shared" si="2"/>
        <v>0</v>
      </c>
      <c r="X19" s="56"/>
      <c r="Y19" s="35">
        <f t="shared" si="3"/>
        <v>-176</v>
      </c>
      <c r="Z19" s="23">
        <f t="shared" si="4"/>
        <v>-176</v>
      </c>
      <c r="AA19" s="40" t="str">
        <f t="shared" si="5"/>
        <v xml:space="preserve"> </v>
      </c>
      <c r="AB19" s="42" t="str">
        <f t="shared" si="15"/>
        <v/>
      </c>
      <c r="AC19" s="41">
        <f t="shared" si="6"/>
        <v>0</v>
      </c>
      <c r="AD19" s="23">
        <f t="shared" si="16"/>
        <v>-176</v>
      </c>
      <c r="AE19" s="40">
        <f t="shared" si="17"/>
        <v>0</v>
      </c>
      <c r="AF19" s="40">
        <f t="shared" si="18"/>
        <v>0</v>
      </c>
      <c r="AG19" s="23">
        <f t="shared" si="7"/>
        <v>0</v>
      </c>
      <c r="AH19" s="40" t="str">
        <f t="shared" si="8"/>
        <v/>
      </c>
      <c r="AI19" s="42" t="str">
        <f t="shared" si="9"/>
        <v/>
      </c>
      <c r="AJ19" s="23">
        <f t="shared" si="10"/>
        <v>0</v>
      </c>
      <c r="AK19" s="40" t="str">
        <f t="shared" si="11"/>
        <v/>
      </c>
      <c r="AL19" s="42" t="str">
        <f t="shared" si="12"/>
        <v/>
      </c>
      <c r="AM19" s="35" t="str">
        <f t="shared" si="13"/>
        <v/>
      </c>
      <c r="AN19" s="54" t="str">
        <f t="shared" si="19"/>
        <v/>
      </c>
      <c r="AO19" s="59"/>
      <c r="AP19" s="4">
        <v>50</v>
      </c>
      <c r="AQ19" s="50"/>
      <c r="AR19" s="64" t="s">
        <v>70</v>
      </c>
      <c r="AS19" s="64"/>
      <c r="AT19" s="64"/>
      <c r="AU19" s="64"/>
      <c r="AV19" s="64"/>
      <c r="AW19" s="46"/>
    </row>
    <row r="20" spans="1:49" s="4" customFormat="1" ht="19.5" customHeight="1">
      <c r="A20" s="13">
        <v>2007</v>
      </c>
      <c r="B20" s="14" t="s">
        <v>31</v>
      </c>
      <c r="C20" s="56"/>
      <c r="D20" s="56"/>
      <c r="E20" s="56"/>
      <c r="F20" s="56"/>
      <c r="G20" s="16"/>
      <c r="H20" s="15"/>
      <c r="I20" s="15"/>
      <c r="J20" s="15"/>
      <c r="K20" s="17"/>
      <c r="L20" s="17"/>
      <c r="M20" s="17"/>
      <c r="N20" s="56"/>
      <c r="O20" s="56"/>
      <c r="P20" s="18">
        <f t="shared" si="14"/>
        <v>0</v>
      </c>
      <c r="Q20" s="56">
        <v>22</v>
      </c>
      <c r="R20" s="13">
        <f t="shared" si="0"/>
        <v>176</v>
      </c>
      <c r="S20" s="56"/>
      <c r="T20" s="56"/>
      <c r="U20" s="13">
        <f t="shared" si="1"/>
        <v>0</v>
      </c>
      <c r="V20" s="56"/>
      <c r="W20" s="13">
        <f t="shared" si="2"/>
        <v>0</v>
      </c>
      <c r="X20" s="56"/>
      <c r="Y20" s="35">
        <f t="shared" si="3"/>
        <v>-176</v>
      </c>
      <c r="Z20" s="23">
        <f t="shared" si="4"/>
        <v>-176</v>
      </c>
      <c r="AA20" s="40" t="str">
        <f t="shared" si="5"/>
        <v xml:space="preserve"> </v>
      </c>
      <c r="AB20" s="42" t="str">
        <f t="shared" si="15"/>
        <v/>
      </c>
      <c r="AC20" s="41">
        <f t="shared" si="6"/>
        <v>0</v>
      </c>
      <c r="AD20" s="23">
        <f t="shared" si="16"/>
        <v>-176</v>
      </c>
      <c r="AE20" s="40">
        <f t="shared" si="17"/>
        <v>0</v>
      </c>
      <c r="AF20" s="40">
        <f t="shared" si="18"/>
        <v>0</v>
      </c>
      <c r="AG20" s="23">
        <f t="shared" si="7"/>
        <v>0</v>
      </c>
      <c r="AH20" s="40" t="str">
        <f t="shared" si="8"/>
        <v/>
      </c>
      <c r="AI20" s="42" t="str">
        <f t="shared" si="9"/>
        <v/>
      </c>
      <c r="AJ20" s="23">
        <f t="shared" si="10"/>
        <v>0</v>
      </c>
      <c r="AK20" s="40" t="str">
        <f t="shared" si="11"/>
        <v/>
      </c>
      <c r="AL20" s="42" t="str">
        <f t="shared" si="12"/>
        <v/>
      </c>
      <c r="AM20" s="35" t="str">
        <f t="shared" si="13"/>
        <v/>
      </c>
      <c r="AN20" s="54" t="str">
        <f t="shared" si="19"/>
        <v/>
      </c>
      <c r="AO20" s="59"/>
      <c r="AP20" s="4">
        <v>49</v>
      </c>
      <c r="AQ20" s="50"/>
      <c r="AR20" s="38"/>
      <c r="AS20" s="19">
        <v>2006</v>
      </c>
      <c r="AT20" s="19">
        <v>2007</v>
      </c>
      <c r="AU20" s="37">
        <v>2008</v>
      </c>
      <c r="AV20" s="37">
        <v>2009</v>
      </c>
      <c r="AW20" s="46"/>
    </row>
    <row r="21" spans="1:49" s="4" customFormat="1" ht="19.5" customHeight="1">
      <c r="A21" s="13">
        <v>2007</v>
      </c>
      <c r="B21" s="14" t="s">
        <v>14</v>
      </c>
      <c r="C21" s="56"/>
      <c r="D21" s="56"/>
      <c r="E21" s="56"/>
      <c r="F21" s="56"/>
      <c r="G21" s="16"/>
      <c r="H21" s="15"/>
      <c r="I21" s="15"/>
      <c r="J21" s="15"/>
      <c r="K21" s="17"/>
      <c r="L21" s="17"/>
      <c r="M21" s="17"/>
      <c r="N21" s="56"/>
      <c r="O21" s="56"/>
      <c r="P21" s="18">
        <f t="shared" si="14"/>
        <v>0</v>
      </c>
      <c r="Q21" s="56">
        <v>19</v>
      </c>
      <c r="R21" s="13">
        <f t="shared" si="0"/>
        <v>152</v>
      </c>
      <c r="S21" s="56"/>
      <c r="T21" s="56"/>
      <c r="U21" s="13">
        <f t="shared" si="1"/>
        <v>0</v>
      </c>
      <c r="V21" s="56"/>
      <c r="W21" s="13">
        <f t="shared" si="2"/>
        <v>0</v>
      </c>
      <c r="X21" s="56"/>
      <c r="Y21" s="35">
        <f t="shared" si="3"/>
        <v>-152</v>
      </c>
      <c r="Z21" s="23">
        <f t="shared" si="4"/>
        <v>-152</v>
      </c>
      <c r="AA21" s="40" t="str">
        <f t="shared" si="5"/>
        <v xml:space="preserve"> </v>
      </c>
      <c r="AB21" s="42" t="str">
        <f t="shared" si="15"/>
        <v/>
      </c>
      <c r="AC21" s="41">
        <f t="shared" si="6"/>
        <v>0</v>
      </c>
      <c r="AD21" s="23">
        <f t="shared" si="16"/>
        <v>-152</v>
      </c>
      <c r="AE21" s="40">
        <f t="shared" si="17"/>
        <v>0</v>
      </c>
      <c r="AF21" s="40">
        <f t="shared" si="18"/>
        <v>0</v>
      </c>
      <c r="AG21" s="23">
        <f t="shared" si="7"/>
        <v>0</v>
      </c>
      <c r="AH21" s="40" t="str">
        <f t="shared" si="8"/>
        <v/>
      </c>
      <c r="AI21" s="42" t="str">
        <f t="shared" si="9"/>
        <v/>
      </c>
      <c r="AJ21" s="23">
        <f t="shared" si="10"/>
        <v>0</v>
      </c>
      <c r="AK21" s="40" t="str">
        <f t="shared" si="11"/>
        <v/>
      </c>
      <c r="AL21" s="42" t="str">
        <f t="shared" si="12"/>
        <v/>
      </c>
      <c r="AM21" s="35" t="str">
        <f t="shared" si="13"/>
        <v/>
      </c>
      <c r="AN21" s="54" t="str">
        <f t="shared" si="19"/>
        <v/>
      </c>
      <c r="AO21" s="59"/>
      <c r="AP21" s="4">
        <v>48</v>
      </c>
      <c r="AQ21" s="50"/>
      <c r="AR21" s="39" t="s">
        <v>21</v>
      </c>
      <c r="AS21" s="57">
        <v>74240</v>
      </c>
      <c r="AT21" s="57">
        <v>75420</v>
      </c>
      <c r="AU21" s="57">
        <v>76770</v>
      </c>
      <c r="AV21" s="57">
        <v>76770</v>
      </c>
      <c r="AW21" s="46"/>
    </row>
    <row r="22" spans="1:49" s="4" customFormat="1" ht="19.5" customHeight="1">
      <c r="A22" s="13">
        <v>2008</v>
      </c>
      <c r="B22" s="14" t="s">
        <v>16</v>
      </c>
      <c r="C22" s="56"/>
      <c r="D22" s="56"/>
      <c r="E22" s="56"/>
      <c r="F22" s="56"/>
      <c r="G22" s="16"/>
      <c r="H22" s="15"/>
      <c r="I22" s="15"/>
      <c r="J22" s="15"/>
      <c r="K22" s="17"/>
      <c r="L22" s="17"/>
      <c r="M22" s="17"/>
      <c r="N22" s="56"/>
      <c r="O22" s="56"/>
      <c r="P22" s="18">
        <f t="shared" si="14"/>
        <v>0</v>
      </c>
      <c r="Q22" s="56">
        <v>22</v>
      </c>
      <c r="R22" s="13">
        <f t="shared" si="0"/>
        <v>176</v>
      </c>
      <c r="S22" s="56"/>
      <c r="T22" s="56"/>
      <c r="U22" s="13">
        <f t="shared" si="1"/>
        <v>0</v>
      </c>
      <c r="V22" s="56"/>
      <c r="W22" s="13">
        <f t="shared" si="2"/>
        <v>0</v>
      </c>
      <c r="X22" s="56"/>
      <c r="Y22" s="35">
        <f t="shared" si="3"/>
        <v>-176</v>
      </c>
      <c r="Z22" s="23">
        <f t="shared" si="4"/>
        <v>-176</v>
      </c>
      <c r="AA22" s="40" t="str">
        <f t="shared" si="5"/>
        <v xml:space="preserve"> </v>
      </c>
      <c r="AB22" s="42" t="str">
        <f t="shared" si="15"/>
        <v/>
      </c>
      <c r="AC22" s="41">
        <f t="shared" si="6"/>
        <v>0</v>
      </c>
      <c r="AD22" s="23">
        <f t="shared" si="16"/>
        <v>-176</v>
      </c>
      <c r="AE22" s="40">
        <f t="shared" si="17"/>
        <v>0</v>
      </c>
      <c r="AF22" s="40">
        <f t="shared" si="18"/>
        <v>0</v>
      </c>
      <c r="AG22" s="23">
        <f t="shared" si="7"/>
        <v>0</v>
      </c>
      <c r="AH22" s="40" t="str">
        <f t="shared" si="8"/>
        <v/>
      </c>
      <c r="AI22" s="42" t="str">
        <f t="shared" si="9"/>
        <v/>
      </c>
      <c r="AJ22" s="23">
        <f t="shared" si="10"/>
        <v>0</v>
      </c>
      <c r="AK22" s="40" t="str">
        <f t="shared" si="11"/>
        <v/>
      </c>
      <c r="AL22" s="42" t="str">
        <f t="shared" si="12"/>
        <v/>
      </c>
      <c r="AM22" s="35" t="str">
        <f t="shared" si="13"/>
        <v/>
      </c>
      <c r="AN22" s="54" t="str">
        <f t="shared" si="19"/>
        <v/>
      </c>
      <c r="AO22" s="59"/>
      <c r="AP22" s="4">
        <v>47</v>
      </c>
      <c r="AQ22" s="50"/>
      <c r="AR22" s="39" t="s">
        <v>23</v>
      </c>
      <c r="AS22" s="57">
        <v>65460</v>
      </c>
      <c r="AT22" s="57">
        <v>66510</v>
      </c>
      <c r="AU22" s="57">
        <v>67710</v>
      </c>
      <c r="AV22" s="57">
        <v>67710</v>
      </c>
      <c r="AW22" s="46"/>
    </row>
    <row r="23" spans="1:49" s="4" customFormat="1" ht="19.5" customHeight="1">
      <c r="A23" s="13">
        <v>2008</v>
      </c>
      <c r="B23" s="14" t="s">
        <v>17</v>
      </c>
      <c r="C23" s="56"/>
      <c r="D23" s="56"/>
      <c r="E23" s="56"/>
      <c r="F23" s="20"/>
      <c r="G23" s="16"/>
      <c r="H23" s="20"/>
      <c r="I23" s="20"/>
      <c r="J23" s="20"/>
      <c r="K23" s="17"/>
      <c r="L23" s="17"/>
      <c r="M23" s="17"/>
      <c r="N23" s="56"/>
      <c r="O23" s="56"/>
      <c r="P23" s="18">
        <f t="shared" si="14"/>
        <v>0</v>
      </c>
      <c r="Q23" s="56">
        <v>18</v>
      </c>
      <c r="R23" s="13">
        <f t="shared" si="0"/>
        <v>144</v>
      </c>
      <c r="S23" s="56"/>
      <c r="T23" s="56"/>
      <c r="U23" s="13">
        <f t="shared" si="1"/>
        <v>0</v>
      </c>
      <c r="V23" s="56"/>
      <c r="W23" s="13">
        <f t="shared" si="2"/>
        <v>0</v>
      </c>
      <c r="X23" s="56"/>
      <c r="Y23" s="35">
        <f t="shared" si="3"/>
        <v>-144</v>
      </c>
      <c r="Z23" s="23">
        <f t="shared" si="4"/>
        <v>-144</v>
      </c>
      <c r="AA23" s="40" t="str">
        <f t="shared" si="5"/>
        <v xml:space="preserve"> </v>
      </c>
      <c r="AB23" s="42" t="str">
        <f t="shared" si="15"/>
        <v/>
      </c>
      <c r="AC23" s="41">
        <f t="shared" si="6"/>
        <v>0</v>
      </c>
      <c r="AD23" s="23">
        <f t="shared" si="16"/>
        <v>-144</v>
      </c>
      <c r="AE23" s="40">
        <f t="shared" si="17"/>
        <v>0</v>
      </c>
      <c r="AF23" s="40">
        <f t="shared" si="18"/>
        <v>0</v>
      </c>
      <c r="AG23" s="23">
        <f t="shared" si="7"/>
        <v>0</v>
      </c>
      <c r="AH23" s="40" t="str">
        <f t="shared" si="8"/>
        <v/>
      </c>
      <c r="AI23" s="42" t="str">
        <f t="shared" si="9"/>
        <v/>
      </c>
      <c r="AJ23" s="23">
        <f t="shared" si="10"/>
        <v>0</v>
      </c>
      <c r="AK23" s="40" t="str">
        <f t="shared" si="11"/>
        <v/>
      </c>
      <c r="AL23" s="42" t="str">
        <f t="shared" si="12"/>
        <v/>
      </c>
      <c r="AM23" s="35" t="str">
        <f t="shared" si="13"/>
        <v/>
      </c>
      <c r="AN23" s="54" t="str">
        <f t="shared" si="19"/>
        <v/>
      </c>
      <c r="AO23" s="59"/>
      <c r="AP23" s="4">
        <v>46</v>
      </c>
      <c r="AQ23" s="50"/>
      <c r="AR23" s="39" t="s">
        <v>25</v>
      </c>
      <c r="AS23" s="57">
        <v>59470</v>
      </c>
      <c r="AT23" s="57">
        <v>60420</v>
      </c>
      <c r="AU23" s="57">
        <v>61510</v>
      </c>
      <c r="AV23" s="57">
        <v>61510</v>
      </c>
      <c r="AW23" s="46"/>
    </row>
    <row r="24" spans="1:49" s="4" customFormat="1" ht="19.5" customHeight="1">
      <c r="A24" s="13">
        <v>2008</v>
      </c>
      <c r="B24" s="14" t="s">
        <v>18</v>
      </c>
      <c r="C24" s="56"/>
      <c r="D24" s="56"/>
      <c r="E24" s="56"/>
      <c r="F24" s="20"/>
      <c r="G24" s="16"/>
      <c r="H24" s="20"/>
      <c r="I24" s="20"/>
      <c r="J24" s="20"/>
      <c r="K24" s="17"/>
      <c r="L24" s="17"/>
      <c r="M24" s="17"/>
      <c r="N24" s="56"/>
      <c r="O24" s="56"/>
      <c r="P24" s="18">
        <f t="shared" si="14"/>
        <v>0</v>
      </c>
      <c r="Q24" s="56">
        <v>21</v>
      </c>
      <c r="R24" s="13">
        <f t="shared" si="0"/>
        <v>168</v>
      </c>
      <c r="S24" s="56"/>
      <c r="T24" s="56"/>
      <c r="U24" s="13">
        <f t="shared" si="1"/>
        <v>0</v>
      </c>
      <c r="V24" s="56"/>
      <c r="W24" s="13">
        <f t="shared" si="2"/>
        <v>0</v>
      </c>
      <c r="X24" s="56"/>
      <c r="Y24" s="35">
        <f t="shared" si="3"/>
        <v>-168</v>
      </c>
      <c r="Z24" s="23">
        <f t="shared" si="4"/>
        <v>-168</v>
      </c>
      <c r="AA24" s="40" t="str">
        <f t="shared" si="5"/>
        <v xml:space="preserve"> </v>
      </c>
      <c r="AB24" s="42" t="str">
        <f t="shared" si="15"/>
        <v/>
      </c>
      <c r="AC24" s="41">
        <f t="shared" si="6"/>
        <v>0</v>
      </c>
      <c r="AD24" s="23">
        <f t="shared" si="16"/>
        <v>-168</v>
      </c>
      <c r="AE24" s="40">
        <f t="shared" si="17"/>
        <v>0</v>
      </c>
      <c r="AF24" s="40">
        <f t="shared" si="18"/>
        <v>0</v>
      </c>
      <c r="AG24" s="23">
        <f t="shared" si="7"/>
        <v>0</v>
      </c>
      <c r="AH24" s="40" t="str">
        <f t="shared" si="8"/>
        <v/>
      </c>
      <c r="AI24" s="42" t="str">
        <f t="shared" si="9"/>
        <v/>
      </c>
      <c r="AJ24" s="23">
        <f t="shared" si="10"/>
        <v>0</v>
      </c>
      <c r="AK24" s="40" t="str">
        <f t="shared" si="11"/>
        <v/>
      </c>
      <c r="AL24" s="42" t="str">
        <f t="shared" si="12"/>
        <v/>
      </c>
      <c r="AM24" s="35" t="str">
        <f t="shared" si="13"/>
        <v/>
      </c>
      <c r="AN24" s="54" t="str">
        <f t="shared" si="19"/>
        <v/>
      </c>
      <c r="AO24" s="59"/>
      <c r="AP24" s="4">
        <v>45</v>
      </c>
      <c r="AQ24" s="50"/>
      <c r="AR24" s="39" t="s">
        <v>15</v>
      </c>
      <c r="AS24" s="57">
        <v>54110</v>
      </c>
      <c r="AT24" s="57">
        <v>54970</v>
      </c>
      <c r="AU24" s="57">
        <v>55960</v>
      </c>
      <c r="AV24" s="57">
        <v>55960</v>
      </c>
      <c r="AW24" s="46"/>
    </row>
    <row r="25" spans="1:49" s="4" customFormat="1" ht="19.5" customHeight="1">
      <c r="A25" s="13">
        <v>2008</v>
      </c>
      <c r="B25" s="14" t="s">
        <v>19</v>
      </c>
      <c r="C25" s="56"/>
      <c r="D25" s="56"/>
      <c r="E25" s="56"/>
      <c r="F25" s="20"/>
      <c r="G25" s="16"/>
      <c r="H25" s="20"/>
      <c r="I25" s="20"/>
      <c r="J25" s="20"/>
      <c r="K25" s="17"/>
      <c r="L25" s="17"/>
      <c r="M25" s="17"/>
      <c r="N25" s="56"/>
      <c r="O25" s="56"/>
      <c r="P25" s="18">
        <f t="shared" si="14"/>
        <v>0</v>
      </c>
      <c r="Q25" s="56">
        <v>21</v>
      </c>
      <c r="R25" s="13">
        <f t="shared" si="0"/>
        <v>168</v>
      </c>
      <c r="S25" s="56"/>
      <c r="T25" s="56"/>
      <c r="U25" s="13">
        <f t="shared" si="1"/>
        <v>0</v>
      </c>
      <c r="V25" s="56"/>
      <c r="W25" s="13">
        <f t="shared" si="2"/>
        <v>0</v>
      </c>
      <c r="X25" s="56"/>
      <c r="Y25" s="35">
        <f t="shared" si="3"/>
        <v>-168</v>
      </c>
      <c r="Z25" s="23">
        <f t="shared" si="4"/>
        <v>-168</v>
      </c>
      <c r="AA25" s="40" t="str">
        <f t="shared" si="5"/>
        <v xml:space="preserve"> </v>
      </c>
      <c r="AB25" s="42" t="str">
        <f t="shared" si="15"/>
        <v/>
      </c>
      <c r="AC25" s="41">
        <f t="shared" si="6"/>
        <v>0</v>
      </c>
      <c r="AD25" s="23">
        <f t="shared" si="16"/>
        <v>-168</v>
      </c>
      <c r="AE25" s="40">
        <f t="shared" si="17"/>
        <v>0</v>
      </c>
      <c r="AF25" s="40">
        <f t="shared" si="18"/>
        <v>0</v>
      </c>
      <c r="AG25" s="23">
        <f t="shared" si="7"/>
        <v>0</v>
      </c>
      <c r="AH25" s="40" t="str">
        <f t="shared" si="8"/>
        <v/>
      </c>
      <c r="AI25" s="42" t="str">
        <f t="shared" si="9"/>
        <v/>
      </c>
      <c r="AJ25" s="23">
        <f t="shared" si="10"/>
        <v>0</v>
      </c>
      <c r="AK25" s="40" t="str">
        <f t="shared" si="11"/>
        <v/>
      </c>
      <c r="AL25" s="42" t="str">
        <f t="shared" si="12"/>
        <v/>
      </c>
      <c r="AM25" s="35" t="str">
        <f t="shared" si="13"/>
        <v/>
      </c>
      <c r="AN25" s="54" t="str">
        <f t="shared" si="19"/>
        <v/>
      </c>
      <c r="AO25" s="59"/>
      <c r="AP25" s="4">
        <v>44</v>
      </c>
      <c r="AQ25" s="50"/>
      <c r="AR25" s="39" t="s">
        <v>28</v>
      </c>
      <c r="AS25" s="57">
        <v>49990</v>
      </c>
      <c r="AT25" s="57">
        <v>50780</v>
      </c>
      <c r="AU25" s="57">
        <v>51700</v>
      </c>
      <c r="AV25" s="57">
        <v>51700</v>
      </c>
      <c r="AW25" s="46"/>
    </row>
    <row r="26" spans="1:49" s="4" customFormat="1" ht="19.5" customHeight="1">
      <c r="A26" s="13">
        <v>2008</v>
      </c>
      <c r="B26" s="14" t="s">
        <v>20</v>
      </c>
      <c r="C26" s="56"/>
      <c r="D26" s="56"/>
      <c r="E26" s="56"/>
      <c r="F26" s="20"/>
      <c r="G26" s="16"/>
      <c r="H26" s="20"/>
      <c r="I26" s="20"/>
      <c r="J26" s="20"/>
      <c r="K26" s="17"/>
      <c r="L26" s="17"/>
      <c r="M26" s="17"/>
      <c r="N26" s="56"/>
      <c r="O26" s="56"/>
      <c r="P26" s="18">
        <f t="shared" si="14"/>
        <v>0</v>
      </c>
      <c r="Q26" s="56">
        <v>20</v>
      </c>
      <c r="R26" s="13">
        <f t="shared" si="0"/>
        <v>160</v>
      </c>
      <c r="S26" s="56"/>
      <c r="T26" s="56"/>
      <c r="U26" s="13">
        <f t="shared" si="1"/>
        <v>0</v>
      </c>
      <c r="V26" s="56"/>
      <c r="W26" s="13">
        <f t="shared" si="2"/>
        <v>0</v>
      </c>
      <c r="X26" s="56"/>
      <c r="Y26" s="35">
        <f t="shared" si="3"/>
        <v>-160</v>
      </c>
      <c r="Z26" s="23">
        <f t="shared" si="4"/>
        <v>-160</v>
      </c>
      <c r="AA26" s="40" t="str">
        <f t="shared" si="5"/>
        <v xml:space="preserve"> </v>
      </c>
      <c r="AB26" s="42" t="str">
        <f t="shared" si="15"/>
        <v/>
      </c>
      <c r="AC26" s="41">
        <f t="shared" si="6"/>
        <v>0</v>
      </c>
      <c r="AD26" s="23">
        <f t="shared" si="16"/>
        <v>-160</v>
      </c>
      <c r="AE26" s="40">
        <f t="shared" si="17"/>
        <v>0</v>
      </c>
      <c r="AF26" s="40">
        <f t="shared" si="18"/>
        <v>0</v>
      </c>
      <c r="AG26" s="23">
        <f t="shared" si="7"/>
        <v>0</v>
      </c>
      <c r="AH26" s="40" t="str">
        <f t="shared" si="8"/>
        <v/>
      </c>
      <c r="AI26" s="42" t="str">
        <f t="shared" si="9"/>
        <v/>
      </c>
      <c r="AJ26" s="23">
        <f t="shared" si="10"/>
        <v>0</v>
      </c>
      <c r="AK26" s="40" t="str">
        <f t="shared" si="11"/>
        <v/>
      </c>
      <c r="AL26" s="42" t="str">
        <f t="shared" si="12"/>
        <v/>
      </c>
      <c r="AM26" s="35" t="str">
        <f t="shared" si="13"/>
        <v/>
      </c>
      <c r="AN26" s="54" t="str">
        <f t="shared" si="19"/>
        <v/>
      </c>
      <c r="AO26" s="59"/>
      <c r="AP26" s="4">
        <v>43</v>
      </c>
      <c r="AQ26" s="50"/>
      <c r="AR26" s="39" t="s">
        <v>30</v>
      </c>
      <c r="AS26" s="57">
        <v>46190</v>
      </c>
      <c r="AT26" s="57">
        <v>46930</v>
      </c>
      <c r="AU26" s="57">
        <v>47770</v>
      </c>
      <c r="AV26" s="57">
        <v>47770</v>
      </c>
      <c r="AW26" s="46"/>
    </row>
    <row r="27" spans="1:49" s="4" customFormat="1" ht="19.5" customHeight="1">
      <c r="A27" s="13">
        <v>2008</v>
      </c>
      <c r="B27" s="14" t="s">
        <v>22</v>
      </c>
      <c r="C27" s="56"/>
      <c r="D27" s="56"/>
      <c r="E27" s="56"/>
      <c r="F27" s="20"/>
      <c r="G27" s="16"/>
      <c r="H27" s="20"/>
      <c r="I27" s="20"/>
      <c r="J27" s="20"/>
      <c r="K27" s="17"/>
      <c r="L27" s="17"/>
      <c r="M27" s="17"/>
      <c r="N27" s="56"/>
      <c r="O27" s="56"/>
      <c r="P27" s="18">
        <f t="shared" si="14"/>
        <v>0</v>
      </c>
      <c r="Q27" s="56">
        <v>20</v>
      </c>
      <c r="R27" s="13">
        <f t="shared" si="0"/>
        <v>160</v>
      </c>
      <c r="S27" s="56"/>
      <c r="T27" s="56"/>
      <c r="U27" s="13">
        <f t="shared" si="1"/>
        <v>0</v>
      </c>
      <c r="V27" s="56"/>
      <c r="W27" s="13">
        <f t="shared" si="2"/>
        <v>0</v>
      </c>
      <c r="X27" s="56"/>
      <c r="Y27" s="35">
        <f t="shared" si="3"/>
        <v>-160</v>
      </c>
      <c r="Z27" s="23">
        <f t="shared" si="4"/>
        <v>-160</v>
      </c>
      <c r="AA27" s="40" t="str">
        <f t="shared" si="5"/>
        <v xml:space="preserve"> </v>
      </c>
      <c r="AB27" s="42" t="str">
        <f t="shared" si="15"/>
        <v/>
      </c>
      <c r="AC27" s="41">
        <f t="shared" si="6"/>
        <v>0</v>
      </c>
      <c r="AD27" s="23">
        <f t="shared" si="16"/>
        <v>-160</v>
      </c>
      <c r="AE27" s="40">
        <f t="shared" si="17"/>
        <v>0</v>
      </c>
      <c r="AF27" s="40">
        <f t="shared" si="18"/>
        <v>0</v>
      </c>
      <c r="AG27" s="23">
        <f t="shared" si="7"/>
        <v>0</v>
      </c>
      <c r="AH27" s="40" t="str">
        <f t="shared" si="8"/>
        <v/>
      </c>
      <c r="AI27" s="42" t="str">
        <f t="shared" si="9"/>
        <v/>
      </c>
      <c r="AJ27" s="23">
        <f t="shared" si="10"/>
        <v>0</v>
      </c>
      <c r="AK27" s="40" t="str">
        <f t="shared" si="11"/>
        <v/>
      </c>
      <c r="AL27" s="42" t="str">
        <f t="shared" si="12"/>
        <v/>
      </c>
      <c r="AM27" s="35" t="str">
        <f t="shared" si="13"/>
        <v/>
      </c>
      <c r="AN27" s="54" t="str">
        <f t="shared" si="19"/>
        <v/>
      </c>
      <c r="AO27" s="59"/>
      <c r="AP27" s="4">
        <v>42</v>
      </c>
      <c r="AQ27" s="50"/>
      <c r="AR27" s="3"/>
      <c r="AS27" s="3"/>
      <c r="AT27" s="3"/>
      <c r="AU27" s="3"/>
      <c r="AV27" s="3"/>
      <c r="AW27" s="46"/>
    </row>
    <row r="28" spans="1:49" s="4" customFormat="1" ht="19.5" customHeight="1">
      <c r="A28" s="13">
        <v>2008</v>
      </c>
      <c r="B28" s="14" t="s">
        <v>24</v>
      </c>
      <c r="C28" s="56"/>
      <c r="D28" s="56"/>
      <c r="E28" s="56"/>
      <c r="F28" s="20"/>
      <c r="G28" s="16"/>
      <c r="H28" s="20"/>
      <c r="I28" s="20"/>
      <c r="J28" s="20"/>
      <c r="K28" s="17"/>
      <c r="L28" s="17"/>
      <c r="M28" s="17"/>
      <c r="N28" s="56"/>
      <c r="O28" s="56"/>
      <c r="P28" s="18">
        <f t="shared" si="14"/>
        <v>0</v>
      </c>
      <c r="Q28" s="56">
        <v>23</v>
      </c>
      <c r="R28" s="13">
        <f t="shared" si="0"/>
        <v>184</v>
      </c>
      <c r="S28" s="56"/>
      <c r="T28" s="56"/>
      <c r="U28" s="13">
        <f t="shared" si="1"/>
        <v>0</v>
      </c>
      <c r="V28" s="56"/>
      <c r="W28" s="13">
        <f t="shared" si="2"/>
        <v>0</v>
      </c>
      <c r="X28" s="56"/>
      <c r="Y28" s="35">
        <f t="shared" si="3"/>
        <v>-184</v>
      </c>
      <c r="Z28" s="23">
        <f t="shared" si="4"/>
        <v>-184</v>
      </c>
      <c r="AA28" s="40" t="str">
        <f t="shared" si="5"/>
        <v xml:space="preserve"> </v>
      </c>
      <c r="AB28" s="42" t="str">
        <f t="shared" si="15"/>
        <v/>
      </c>
      <c r="AC28" s="41">
        <f t="shared" si="6"/>
        <v>0</v>
      </c>
      <c r="AD28" s="23">
        <f t="shared" si="16"/>
        <v>-184</v>
      </c>
      <c r="AE28" s="40">
        <f t="shared" si="17"/>
        <v>0</v>
      </c>
      <c r="AF28" s="40">
        <f t="shared" si="18"/>
        <v>0</v>
      </c>
      <c r="AG28" s="23">
        <f t="shared" si="7"/>
        <v>0</v>
      </c>
      <c r="AH28" s="40" t="str">
        <f t="shared" si="8"/>
        <v/>
      </c>
      <c r="AI28" s="42" t="str">
        <f t="shared" si="9"/>
        <v/>
      </c>
      <c r="AJ28" s="23">
        <f t="shared" si="10"/>
        <v>0</v>
      </c>
      <c r="AK28" s="40" t="str">
        <f t="shared" si="11"/>
        <v/>
      </c>
      <c r="AL28" s="42" t="str">
        <f t="shared" si="12"/>
        <v/>
      </c>
      <c r="AM28" s="35" t="str">
        <f t="shared" si="13"/>
        <v/>
      </c>
      <c r="AN28" s="54" t="str">
        <f t="shared" si="19"/>
        <v/>
      </c>
      <c r="AO28" s="59"/>
      <c r="AP28" s="4">
        <v>41</v>
      </c>
      <c r="AQ28" s="50"/>
      <c r="AR28" s="3"/>
      <c r="AS28" s="3"/>
      <c r="AT28" s="3"/>
      <c r="AU28" s="3"/>
      <c r="AV28" s="3"/>
      <c r="AW28" s="46"/>
    </row>
    <row r="29" spans="1:49" s="4" customFormat="1" ht="19.5" customHeight="1">
      <c r="A29" s="13">
        <v>2008</v>
      </c>
      <c r="B29" s="14" t="s">
        <v>26</v>
      </c>
      <c r="C29" s="56"/>
      <c r="D29" s="56"/>
      <c r="E29" s="56"/>
      <c r="F29" s="20"/>
      <c r="G29" s="16"/>
      <c r="H29" s="20"/>
      <c r="I29" s="20"/>
      <c r="J29" s="20"/>
      <c r="K29" s="17"/>
      <c r="L29" s="17"/>
      <c r="M29" s="17"/>
      <c r="N29" s="56"/>
      <c r="O29" s="56"/>
      <c r="P29" s="18">
        <f t="shared" si="14"/>
        <v>0</v>
      </c>
      <c r="Q29" s="56">
        <v>20</v>
      </c>
      <c r="R29" s="13">
        <f t="shared" si="0"/>
        <v>160</v>
      </c>
      <c r="S29" s="56"/>
      <c r="T29" s="56"/>
      <c r="U29" s="13">
        <f t="shared" si="1"/>
        <v>0</v>
      </c>
      <c r="V29" s="56"/>
      <c r="W29" s="13">
        <f t="shared" si="2"/>
        <v>0</v>
      </c>
      <c r="X29" s="56"/>
      <c r="Y29" s="35">
        <f t="shared" si="3"/>
        <v>-160</v>
      </c>
      <c r="Z29" s="23">
        <f t="shared" si="4"/>
        <v>-160</v>
      </c>
      <c r="AA29" s="40" t="str">
        <f t="shared" si="5"/>
        <v xml:space="preserve"> </v>
      </c>
      <c r="AB29" s="42" t="str">
        <f t="shared" si="15"/>
        <v/>
      </c>
      <c r="AC29" s="41">
        <f t="shared" si="6"/>
        <v>0</v>
      </c>
      <c r="AD29" s="23">
        <f t="shared" si="16"/>
        <v>-160</v>
      </c>
      <c r="AE29" s="40">
        <f t="shared" si="17"/>
        <v>0</v>
      </c>
      <c r="AF29" s="40">
        <f t="shared" si="18"/>
        <v>0</v>
      </c>
      <c r="AG29" s="23">
        <f t="shared" si="7"/>
        <v>0</v>
      </c>
      <c r="AH29" s="40" t="str">
        <f t="shared" si="8"/>
        <v/>
      </c>
      <c r="AI29" s="42" t="str">
        <f t="shared" si="9"/>
        <v/>
      </c>
      <c r="AJ29" s="23">
        <f t="shared" si="10"/>
        <v>0</v>
      </c>
      <c r="AK29" s="40" t="str">
        <f t="shared" si="11"/>
        <v/>
      </c>
      <c r="AL29" s="42" t="str">
        <f t="shared" si="12"/>
        <v/>
      </c>
      <c r="AM29" s="35" t="str">
        <f t="shared" si="13"/>
        <v/>
      </c>
      <c r="AN29" s="54" t="str">
        <f t="shared" si="19"/>
        <v/>
      </c>
      <c r="AO29" s="59"/>
      <c r="AP29" s="4">
        <v>40</v>
      </c>
      <c r="AQ29" s="50"/>
      <c r="AR29" s="3"/>
      <c r="AS29" s="3"/>
      <c r="AT29" s="3"/>
      <c r="AU29" s="3"/>
      <c r="AV29" s="3"/>
      <c r="AW29" s="46"/>
    </row>
    <row r="30" spans="1:49" s="4" customFormat="1" ht="19.5" customHeight="1">
      <c r="A30" s="13">
        <v>2008</v>
      </c>
      <c r="B30" s="14" t="s">
        <v>27</v>
      </c>
      <c r="C30" s="56"/>
      <c r="D30" s="56"/>
      <c r="E30" s="56"/>
      <c r="F30" s="20"/>
      <c r="G30" s="16"/>
      <c r="H30" s="20"/>
      <c r="I30" s="20"/>
      <c r="J30" s="20"/>
      <c r="K30" s="17"/>
      <c r="L30" s="17"/>
      <c r="M30" s="17"/>
      <c r="N30" s="56"/>
      <c r="O30" s="56"/>
      <c r="P30" s="18">
        <f t="shared" si="14"/>
        <v>0</v>
      </c>
      <c r="Q30" s="56">
        <v>21</v>
      </c>
      <c r="R30" s="13">
        <f t="shared" si="0"/>
        <v>168</v>
      </c>
      <c r="S30" s="56"/>
      <c r="T30" s="56"/>
      <c r="U30" s="13">
        <f t="shared" si="1"/>
        <v>0</v>
      </c>
      <c r="V30" s="56"/>
      <c r="W30" s="13">
        <f t="shared" si="2"/>
        <v>0</v>
      </c>
      <c r="X30" s="56"/>
      <c r="Y30" s="35">
        <f t="shared" si="3"/>
        <v>-168</v>
      </c>
      <c r="Z30" s="23">
        <f t="shared" si="4"/>
        <v>-168</v>
      </c>
      <c r="AA30" s="40" t="str">
        <f t="shared" si="5"/>
        <v xml:space="preserve"> </v>
      </c>
      <c r="AB30" s="42" t="str">
        <f t="shared" si="15"/>
        <v/>
      </c>
      <c r="AC30" s="41">
        <f t="shared" si="6"/>
        <v>0</v>
      </c>
      <c r="AD30" s="23">
        <f t="shared" si="16"/>
        <v>-168</v>
      </c>
      <c r="AE30" s="40">
        <f t="shared" si="17"/>
        <v>0</v>
      </c>
      <c r="AF30" s="40">
        <f t="shared" si="18"/>
        <v>0</v>
      </c>
      <c r="AG30" s="23">
        <f t="shared" si="7"/>
        <v>0</v>
      </c>
      <c r="AH30" s="40" t="str">
        <f t="shared" si="8"/>
        <v/>
      </c>
      <c r="AI30" s="42" t="str">
        <f t="shared" si="9"/>
        <v/>
      </c>
      <c r="AJ30" s="23">
        <f t="shared" si="10"/>
        <v>0</v>
      </c>
      <c r="AK30" s="40" t="str">
        <f t="shared" si="11"/>
        <v/>
      </c>
      <c r="AL30" s="42" t="str">
        <f t="shared" si="12"/>
        <v/>
      </c>
      <c r="AM30" s="35" t="str">
        <f t="shared" si="13"/>
        <v/>
      </c>
      <c r="AN30" s="54" t="str">
        <f t="shared" si="19"/>
        <v/>
      </c>
      <c r="AO30" s="59"/>
      <c r="AP30" s="4">
        <v>39</v>
      </c>
      <c r="AQ30" s="50"/>
      <c r="AR30" s="3"/>
      <c r="AS30" s="3"/>
      <c r="AT30" s="3"/>
      <c r="AU30" s="3"/>
      <c r="AV30" s="3"/>
      <c r="AW30" s="46"/>
    </row>
    <row r="31" spans="1:49" s="4" customFormat="1" ht="19.5" customHeight="1">
      <c r="A31" s="13">
        <v>2008</v>
      </c>
      <c r="B31" s="14" t="s">
        <v>29</v>
      </c>
      <c r="C31" s="56"/>
      <c r="D31" s="56"/>
      <c r="E31" s="56"/>
      <c r="F31" s="20"/>
      <c r="G31" s="16"/>
      <c r="H31" s="20"/>
      <c r="I31" s="20"/>
      <c r="J31" s="20"/>
      <c r="K31" s="17"/>
      <c r="L31" s="17"/>
      <c r="M31" s="17"/>
      <c r="N31" s="56"/>
      <c r="O31" s="56"/>
      <c r="P31" s="18">
        <f t="shared" si="14"/>
        <v>0</v>
      </c>
      <c r="Q31" s="56">
        <v>22</v>
      </c>
      <c r="R31" s="13">
        <f t="shared" si="0"/>
        <v>176</v>
      </c>
      <c r="S31" s="56"/>
      <c r="T31" s="56"/>
      <c r="U31" s="13">
        <f t="shared" si="1"/>
        <v>0</v>
      </c>
      <c r="V31" s="56"/>
      <c r="W31" s="13">
        <f t="shared" si="2"/>
        <v>0</v>
      </c>
      <c r="X31" s="56"/>
      <c r="Y31" s="35">
        <f t="shared" si="3"/>
        <v>-176</v>
      </c>
      <c r="Z31" s="23">
        <f t="shared" si="4"/>
        <v>-176</v>
      </c>
      <c r="AA31" s="40" t="str">
        <f t="shared" si="5"/>
        <v xml:space="preserve"> </v>
      </c>
      <c r="AB31" s="42" t="str">
        <f t="shared" si="15"/>
        <v/>
      </c>
      <c r="AC31" s="41">
        <f t="shared" si="6"/>
        <v>0</v>
      </c>
      <c r="AD31" s="23">
        <f t="shared" si="16"/>
        <v>-176</v>
      </c>
      <c r="AE31" s="40">
        <f t="shared" si="17"/>
        <v>0</v>
      </c>
      <c r="AF31" s="40">
        <f t="shared" si="18"/>
        <v>0</v>
      </c>
      <c r="AG31" s="23">
        <f t="shared" si="7"/>
        <v>0</v>
      </c>
      <c r="AH31" s="40" t="str">
        <f t="shared" si="8"/>
        <v/>
      </c>
      <c r="AI31" s="42" t="str">
        <f t="shared" si="9"/>
        <v/>
      </c>
      <c r="AJ31" s="23">
        <f t="shared" si="10"/>
        <v>0</v>
      </c>
      <c r="AK31" s="40" t="str">
        <f t="shared" si="11"/>
        <v/>
      </c>
      <c r="AL31" s="42" t="str">
        <f t="shared" si="12"/>
        <v/>
      </c>
      <c r="AM31" s="35" t="str">
        <f t="shared" si="13"/>
        <v/>
      </c>
      <c r="AN31" s="54" t="str">
        <f t="shared" si="19"/>
        <v/>
      </c>
      <c r="AO31" s="59"/>
      <c r="AP31" s="4">
        <v>38</v>
      </c>
      <c r="AQ31" s="50"/>
      <c r="AV31" s="3"/>
      <c r="AW31" s="46"/>
    </row>
    <row r="32" spans="1:49" s="4" customFormat="1" ht="19.5" customHeight="1">
      <c r="A32" s="13">
        <v>2008</v>
      </c>
      <c r="B32" s="14" t="s">
        <v>31</v>
      </c>
      <c r="C32" s="56"/>
      <c r="D32" s="56"/>
      <c r="E32" s="56"/>
      <c r="F32" s="20"/>
      <c r="G32" s="16"/>
      <c r="H32" s="20"/>
      <c r="I32" s="20"/>
      <c r="J32" s="20"/>
      <c r="K32" s="17"/>
      <c r="L32" s="17"/>
      <c r="M32" s="17"/>
      <c r="N32" s="56"/>
      <c r="O32" s="56"/>
      <c r="P32" s="18">
        <f t="shared" si="14"/>
        <v>0</v>
      </c>
      <c r="Q32" s="56">
        <v>20</v>
      </c>
      <c r="R32" s="13">
        <f t="shared" si="0"/>
        <v>160</v>
      </c>
      <c r="S32" s="56"/>
      <c r="T32" s="56"/>
      <c r="U32" s="13">
        <f t="shared" si="1"/>
        <v>0</v>
      </c>
      <c r="V32" s="56"/>
      <c r="W32" s="13">
        <f t="shared" si="2"/>
        <v>0</v>
      </c>
      <c r="X32" s="56"/>
      <c r="Y32" s="35">
        <f t="shared" si="3"/>
        <v>-160</v>
      </c>
      <c r="Z32" s="23">
        <f t="shared" si="4"/>
        <v>-160</v>
      </c>
      <c r="AA32" s="40" t="str">
        <f t="shared" si="5"/>
        <v xml:space="preserve"> </v>
      </c>
      <c r="AB32" s="42" t="str">
        <f t="shared" si="15"/>
        <v/>
      </c>
      <c r="AC32" s="41">
        <f t="shared" si="6"/>
        <v>0</v>
      </c>
      <c r="AD32" s="23">
        <f t="shared" si="16"/>
        <v>-160</v>
      </c>
      <c r="AE32" s="40">
        <f t="shared" si="17"/>
        <v>0</v>
      </c>
      <c r="AF32" s="40">
        <f t="shared" si="18"/>
        <v>0</v>
      </c>
      <c r="AG32" s="23">
        <f t="shared" si="7"/>
        <v>0</v>
      </c>
      <c r="AH32" s="40" t="str">
        <f t="shared" si="8"/>
        <v/>
      </c>
      <c r="AI32" s="42" t="str">
        <f t="shared" si="9"/>
        <v/>
      </c>
      <c r="AJ32" s="23">
        <f t="shared" si="10"/>
        <v>0</v>
      </c>
      <c r="AK32" s="40" t="str">
        <f t="shared" si="11"/>
        <v/>
      </c>
      <c r="AL32" s="42" t="str">
        <f t="shared" si="12"/>
        <v/>
      </c>
      <c r="AM32" s="35" t="str">
        <f t="shared" si="13"/>
        <v/>
      </c>
      <c r="AN32" s="54" t="str">
        <f t="shared" si="19"/>
        <v/>
      </c>
      <c r="AO32" s="59"/>
      <c r="AP32" s="4">
        <v>37</v>
      </c>
      <c r="AQ32" s="50"/>
      <c r="AR32" s="3"/>
      <c r="AS32" s="3"/>
      <c r="AT32" s="3"/>
      <c r="AU32" s="3"/>
      <c r="AV32" s="3"/>
      <c r="AW32" s="46"/>
    </row>
    <row r="33" spans="1:49" s="4" customFormat="1" ht="19.5" customHeight="1">
      <c r="A33" s="13">
        <v>2008</v>
      </c>
      <c r="B33" s="14" t="s">
        <v>14</v>
      </c>
      <c r="C33" s="56"/>
      <c r="D33" s="56"/>
      <c r="E33" s="56"/>
      <c r="F33" s="20"/>
      <c r="G33" s="16"/>
      <c r="H33" s="20"/>
      <c r="I33" s="20"/>
      <c r="J33" s="20"/>
      <c r="K33" s="17"/>
      <c r="L33" s="17"/>
      <c r="M33" s="17"/>
      <c r="N33" s="56"/>
      <c r="O33" s="56"/>
      <c r="P33" s="18">
        <f t="shared" si="14"/>
        <v>0</v>
      </c>
      <c r="Q33" s="56">
        <v>22</v>
      </c>
      <c r="R33" s="13">
        <f t="shared" si="0"/>
        <v>176</v>
      </c>
      <c r="S33" s="56"/>
      <c r="T33" s="56"/>
      <c r="U33" s="13">
        <f t="shared" si="1"/>
        <v>0</v>
      </c>
      <c r="V33" s="56"/>
      <c r="W33" s="13">
        <f t="shared" si="2"/>
        <v>0</v>
      </c>
      <c r="X33" s="56"/>
      <c r="Y33" s="35">
        <f t="shared" si="3"/>
        <v>-176</v>
      </c>
      <c r="Z33" s="23">
        <f t="shared" si="4"/>
        <v>-176</v>
      </c>
      <c r="AA33" s="40" t="str">
        <f t="shared" si="5"/>
        <v xml:space="preserve"> </v>
      </c>
      <c r="AB33" s="42" t="str">
        <f t="shared" si="15"/>
        <v/>
      </c>
      <c r="AC33" s="41">
        <f t="shared" si="6"/>
        <v>0</v>
      </c>
      <c r="AD33" s="23">
        <f t="shared" si="16"/>
        <v>-176</v>
      </c>
      <c r="AE33" s="40">
        <f t="shared" si="17"/>
        <v>0</v>
      </c>
      <c r="AF33" s="40">
        <f t="shared" si="18"/>
        <v>0</v>
      </c>
      <c r="AG33" s="23">
        <f t="shared" si="7"/>
        <v>0</v>
      </c>
      <c r="AH33" s="40" t="str">
        <f t="shared" si="8"/>
        <v/>
      </c>
      <c r="AI33" s="42" t="str">
        <f t="shared" si="9"/>
        <v/>
      </c>
      <c r="AJ33" s="23">
        <f t="shared" si="10"/>
        <v>0</v>
      </c>
      <c r="AK33" s="40" t="str">
        <f t="shared" si="11"/>
        <v/>
      </c>
      <c r="AL33" s="42" t="str">
        <f t="shared" si="12"/>
        <v/>
      </c>
      <c r="AM33" s="35" t="str">
        <f t="shared" si="13"/>
        <v/>
      </c>
      <c r="AN33" s="54" t="str">
        <f t="shared" si="19"/>
        <v/>
      </c>
      <c r="AO33" s="59"/>
      <c r="AP33" s="4">
        <v>36</v>
      </c>
      <c r="AQ33" s="50"/>
      <c r="AR33" s="3"/>
      <c r="AS33" s="3"/>
      <c r="AT33" s="3"/>
      <c r="AU33" s="3"/>
      <c r="AV33" s="3"/>
      <c r="AW33" s="46"/>
    </row>
    <row r="34" spans="1:49" s="4" customFormat="1" ht="19.5" customHeight="1">
      <c r="A34" s="13">
        <v>2009</v>
      </c>
      <c r="B34" s="14" t="s">
        <v>16</v>
      </c>
      <c r="C34" s="56"/>
      <c r="D34" s="56"/>
      <c r="E34" s="56"/>
      <c r="F34" s="20"/>
      <c r="G34" s="16"/>
      <c r="H34" s="20"/>
      <c r="I34" s="20"/>
      <c r="J34" s="20"/>
      <c r="K34" s="17"/>
      <c r="L34" s="17"/>
      <c r="M34" s="17"/>
      <c r="N34" s="56"/>
      <c r="O34" s="56"/>
      <c r="P34" s="18">
        <f t="shared" si="14"/>
        <v>0</v>
      </c>
      <c r="Q34" s="56">
        <v>19</v>
      </c>
      <c r="R34" s="13">
        <f t="shared" si="0"/>
        <v>152</v>
      </c>
      <c r="S34" s="56"/>
      <c r="T34" s="56"/>
      <c r="U34" s="13">
        <f t="shared" si="1"/>
        <v>0</v>
      </c>
      <c r="V34" s="56"/>
      <c r="W34" s="13">
        <f t="shared" si="2"/>
        <v>0</v>
      </c>
      <c r="X34" s="56"/>
      <c r="Y34" s="35">
        <f t="shared" si="3"/>
        <v>-152</v>
      </c>
      <c r="Z34" s="23">
        <f t="shared" si="4"/>
        <v>-152</v>
      </c>
      <c r="AA34" s="40" t="str">
        <f t="shared" si="5"/>
        <v xml:space="preserve"> </v>
      </c>
      <c r="AB34" s="42" t="str">
        <f t="shared" si="15"/>
        <v/>
      </c>
      <c r="AC34" s="41">
        <f t="shared" si="6"/>
        <v>0</v>
      </c>
      <c r="AD34" s="23">
        <f t="shared" si="16"/>
        <v>-152</v>
      </c>
      <c r="AE34" s="40">
        <f t="shared" si="17"/>
        <v>0</v>
      </c>
      <c r="AF34" s="40">
        <f t="shared" si="18"/>
        <v>0</v>
      </c>
      <c r="AG34" s="23">
        <f t="shared" si="7"/>
        <v>0</v>
      </c>
      <c r="AH34" s="40" t="str">
        <f t="shared" si="8"/>
        <v/>
      </c>
      <c r="AI34" s="42" t="str">
        <f t="shared" si="9"/>
        <v/>
      </c>
      <c r="AJ34" s="23">
        <f t="shared" si="10"/>
        <v>0</v>
      </c>
      <c r="AK34" s="40" t="str">
        <f t="shared" si="11"/>
        <v/>
      </c>
      <c r="AL34" s="42" t="str">
        <f t="shared" si="12"/>
        <v/>
      </c>
      <c r="AM34" s="35" t="str">
        <f t="shared" si="13"/>
        <v/>
      </c>
      <c r="AN34" s="54" t="str">
        <f t="shared" si="19"/>
        <v/>
      </c>
      <c r="AO34" s="59"/>
      <c r="AP34" s="4">
        <v>35</v>
      </c>
      <c r="AQ34" s="50"/>
      <c r="AR34" s="3"/>
      <c r="AS34" s="3"/>
      <c r="AT34" s="3"/>
      <c r="AU34" s="3"/>
      <c r="AV34" s="3"/>
      <c r="AW34" s="46"/>
    </row>
    <row r="35" spans="1:49" s="4" customFormat="1" ht="19.5" customHeight="1">
      <c r="A35" s="13">
        <v>2009</v>
      </c>
      <c r="B35" s="14" t="s">
        <v>17</v>
      </c>
      <c r="C35" s="56"/>
      <c r="D35" s="56"/>
      <c r="E35" s="56"/>
      <c r="F35" s="20"/>
      <c r="G35" s="16"/>
      <c r="H35" s="20"/>
      <c r="I35" s="20"/>
      <c r="J35" s="20"/>
      <c r="K35" s="17"/>
      <c r="L35" s="17"/>
      <c r="M35" s="17"/>
      <c r="N35" s="56"/>
      <c r="O35" s="56"/>
      <c r="P35" s="18">
        <f t="shared" si="14"/>
        <v>0</v>
      </c>
      <c r="Q35" s="56">
        <v>20</v>
      </c>
      <c r="R35" s="13">
        <f t="shared" si="0"/>
        <v>160</v>
      </c>
      <c r="S35" s="56"/>
      <c r="T35" s="56"/>
      <c r="U35" s="13">
        <f t="shared" si="1"/>
        <v>0</v>
      </c>
      <c r="V35" s="56"/>
      <c r="W35" s="13">
        <f t="shared" si="2"/>
        <v>0</v>
      </c>
      <c r="X35" s="56"/>
      <c r="Y35" s="35">
        <f t="shared" si="3"/>
        <v>-160</v>
      </c>
      <c r="Z35" s="23">
        <f t="shared" si="4"/>
        <v>-160</v>
      </c>
      <c r="AA35" s="40" t="str">
        <f t="shared" si="5"/>
        <v xml:space="preserve"> </v>
      </c>
      <c r="AB35" s="42" t="str">
        <f t="shared" si="15"/>
        <v/>
      </c>
      <c r="AC35" s="41">
        <f t="shared" si="6"/>
        <v>0</v>
      </c>
      <c r="AD35" s="23">
        <f t="shared" si="16"/>
        <v>-160</v>
      </c>
      <c r="AE35" s="40">
        <f t="shared" si="17"/>
        <v>0</v>
      </c>
      <c r="AF35" s="40">
        <f t="shared" si="18"/>
        <v>0</v>
      </c>
      <c r="AG35" s="23">
        <f t="shared" si="7"/>
        <v>0</v>
      </c>
      <c r="AH35" s="40" t="str">
        <f t="shared" si="8"/>
        <v/>
      </c>
      <c r="AI35" s="42" t="str">
        <f t="shared" si="9"/>
        <v/>
      </c>
      <c r="AJ35" s="23">
        <f t="shared" si="10"/>
        <v>0</v>
      </c>
      <c r="AK35" s="40" t="str">
        <f t="shared" si="11"/>
        <v/>
      </c>
      <c r="AL35" s="42" t="str">
        <f t="shared" si="12"/>
        <v/>
      </c>
      <c r="AM35" s="35" t="str">
        <f t="shared" si="13"/>
        <v/>
      </c>
      <c r="AN35" s="54" t="str">
        <f t="shared" si="19"/>
        <v/>
      </c>
      <c r="AO35" s="59"/>
      <c r="AP35" s="4">
        <v>34</v>
      </c>
      <c r="AQ35" s="50"/>
      <c r="AR35" s="3"/>
      <c r="AS35" s="3"/>
      <c r="AT35" s="3"/>
      <c r="AU35" s="3"/>
      <c r="AV35" s="3"/>
      <c r="AW35" s="46"/>
    </row>
    <row r="36" spans="1:49" s="4" customFormat="1" ht="19.5" customHeight="1">
      <c r="A36" s="13">
        <v>2009</v>
      </c>
      <c r="B36" s="14" t="s">
        <v>18</v>
      </c>
      <c r="C36" s="56"/>
      <c r="D36" s="56"/>
      <c r="E36" s="56"/>
      <c r="F36" s="20"/>
      <c r="G36" s="16"/>
      <c r="H36" s="20"/>
      <c r="I36" s="20"/>
      <c r="J36" s="20"/>
      <c r="K36" s="17"/>
      <c r="L36" s="17"/>
      <c r="M36" s="17"/>
      <c r="N36" s="56"/>
      <c r="O36" s="56"/>
      <c r="P36" s="18">
        <f t="shared" si="14"/>
        <v>0</v>
      </c>
      <c r="Q36" s="56">
        <v>22</v>
      </c>
      <c r="R36" s="13">
        <f t="shared" si="0"/>
        <v>176</v>
      </c>
      <c r="S36" s="56"/>
      <c r="T36" s="56"/>
      <c r="U36" s="13">
        <f t="shared" si="1"/>
        <v>0</v>
      </c>
      <c r="V36" s="56"/>
      <c r="W36" s="13">
        <f t="shared" si="2"/>
        <v>0</v>
      </c>
      <c r="X36" s="56"/>
      <c r="Y36" s="35">
        <f t="shared" si="3"/>
        <v>-176</v>
      </c>
      <c r="Z36" s="23">
        <f t="shared" si="4"/>
        <v>-176</v>
      </c>
      <c r="AA36" s="40" t="str">
        <f t="shared" si="5"/>
        <v xml:space="preserve"> </v>
      </c>
      <c r="AB36" s="42" t="str">
        <f t="shared" si="15"/>
        <v/>
      </c>
      <c r="AC36" s="41">
        <f t="shared" si="6"/>
        <v>0</v>
      </c>
      <c r="AD36" s="23">
        <f t="shared" si="16"/>
        <v>-176</v>
      </c>
      <c r="AE36" s="40">
        <f t="shared" si="17"/>
        <v>0</v>
      </c>
      <c r="AF36" s="40">
        <f t="shared" si="18"/>
        <v>0</v>
      </c>
      <c r="AG36" s="23">
        <f t="shared" si="7"/>
        <v>0</v>
      </c>
      <c r="AH36" s="40" t="str">
        <f t="shared" si="8"/>
        <v/>
      </c>
      <c r="AI36" s="42" t="str">
        <f t="shared" si="9"/>
        <v/>
      </c>
      <c r="AJ36" s="23">
        <f t="shared" si="10"/>
        <v>0</v>
      </c>
      <c r="AK36" s="40" t="str">
        <f t="shared" si="11"/>
        <v/>
      </c>
      <c r="AL36" s="42" t="str">
        <f t="shared" si="12"/>
        <v/>
      </c>
      <c r="AM36" s="35" t="str">
        <f t="shared" si="13"/>
        <v/>
      </c>
      <c r="AN36" s="54" t="str">
        <f t="shared" si="19"/>
        <v/>
      </c>
      <c r="AO36" s="59"/>
      <c r="AP36" s="4">
        <v>33</v>
      </c>
      <c r="AQ36" s="50"/>
      <c r="AR36" s="3"/>
      <c r="AS36" s="3"/>
      <c r="AT36" s="3"/>
      <c r="AU36" s="3"/>
      <c r="AV36" s="3"/>
      <c r="AW36" s="46"/>
    </row>
    <row r="37" spans="1:49" s="4" customFormat="1" ht="19.5" customHeight="1">
      <c r="A37" s="13">
        <v>2009</v>
      </c>
      <c r="B37" s="14" t="s">
        <v>19</v>
      </c>
      <c r="C37" s="56"/>
      <c r="D37" s="56"/>
      <c r="E37" s="56"/>
      <c r="F37" s="20"/>
      <c r="G37" s="16"/>
      <c r="H37" s="20"/>
      <c r="I37" s="20"/>
      <c r="J37" s="20"/>
      <c r="K37" s="17"/>
      <c r="L37" s="17"/>
      <c r="M37" s="17"/>
      <c r="N37" s="56"/>
      <c r="O37" s="56"/>
      <c r="P37" s="18">
        <f t="shared" si="14"/>
        <v>0</v>
      </c>
      <c r="Q37" s="56">
        <v>22</v>
      </c>
      <c r="R37" s="13">
        <f t="shared" si="0"/>
        <v>176</v>
      </c>
      <c r="S37" s="56"/>
      <c r="T37" s="56"/>
      <c r="U37" s="13">
        <f t="shared" si="1"/>
        <v>0</v>
      </c>
      <c r="V37" s="56"/>
      <c r="W37" s="13">
        <f t="shared" si="2"/>
        <v>0</v>
      </c>
      <c r="X37" s="56"/>
      <c r="Y37" s="35">
        <f t="shared" si="3"/>
        <v>-176</v>
      </c>
      <c r="Z37" s="23">
        <f t="shared" si="4"/>
        <v>-176</v>
      </c>
      <c r="AA37" s="40" t="str">
        <f t="shared" si="5"/>
        <v xml:space="preserve"> </v>
      </c>
      <c r="AB37" s="42" t="str">
        <f t="shared" si="15"/>
        <v/>
      </c>
      <c r="AC37" s="41">
        <f t="shared" si="6"/>
        <v>0</v>
      </c>
      <c r="AD37" s="23">
        <f t="shared" si="16"/>
        <v>-176</v>
      </c>
      <c r="AE37" s="40">
        <f t="shared" si="17"/>
        <v>0</v>
      </c>
      <c r="AF37" s="40">
        <f t="shared" si="18"/>
        <v>0</v>
      </c>
      <c r="AG37" s="23">
        <f t="shared" si="7"/>
        <v>0</v>
      </c>
      <c r="AH37" s="40" t="str">
        <f t="shared" si="8"/>
        <v/>
      </c>
      <c r="AI37" s="42" t="str">
        <f t="shared" si="9"/>
        <v/>
      </c>
      <c r="AJ37" s="23">
        <f t="shared" si="10"/>
        <v>0</v>
      </c>
      <c r="AK37" s="40" t="str">
        <f t="shared" si="11"/>
        <v/>
      </c>
      <c r="AL37" s="42" t="str">
        <f t="shared" si="12"/>
        <v/>
      </c>
      <c r="AM37" s="35" t="str">
        <f t="shared" si="13"/>
        <v/>
      </c>
      <c r="AN37" s="54" t="str">
        <f t="shared" si="19"/>
        <v/>
      </c>
      <c r="AO37" s="59"/>
      <c r="AP37" s="4">
        <v>32</v>
      </c>
      <c r="AQ37" s="50"/>
      <c r="AR37" s="3"/>
      <c r="AS37" s="3"/>
      <c r="AT37" s="3"/>
      <c r="AU37" s="3"/>
      <c r="AV37" s="3"/>
      <c r="AW37" s="46"/>
    </row>
    <row r="38" spans="1:49" s="4" customFormat="1" ht="19.5" customHeight="1">
      <c r="A38" s="13">
        <v>2009</v>
      </c>
      <c r="B38" s="14" t="s">
        <v>20</v>
      </c>
      <c r="C38" s="56"/>
      <c r="D38" s="56"/>
      <c r="E38" s="56"/>
      <c r="F38" s="20"/>
      <c r="G38" s="16"/>
      <c r="H38" s="20"/>
      <c r="I38" s="20"/>
      <c r="J38" s="20"/>
      <c r="K38" s="17"/>
      <c r="L38" s="17"/>
      <c r="M38" s="17"/>
      <c r="N38" s="56"/>
      <c r="O38" s="56"/>
      <c r="P38" s="18">
        <f t="shared" si="14"/>
        <v>0</v>
      </c>
      <c r="Q38" s="56">
        <v>20</v>
      </c>
      <c r="R38" s="13">
        <f t="shared" si="0"/>
        <v>160</v>
      </c>
      <c r="S38" s="56"/>
      <c r="T38" s="56"/>
      <c r="U38" s="13">
        <f t="shared" si="1"/>
        <v>0</v>
      </c>
      <c r="V38" s="56"/>
      <c r="W38" s="13">
        <f t="shared" si="2"/>
        <v>0</v>
      </c>
      <c r="X38" s="56"/>
      <c r="Y38" s="35">
        <f t="shared" si="3"/>
        <v>-160</v>
      </c>
      <c r="Z38" s="23">
        <f t="shared" si="4"/>
        <v>-160</v>
      </c>
      <c r="AA38" s="40" t="str">
        <f t="shared" si="5"/>
        <v xml:space="preserve"> </v>
      </c>
      <c r="AB38" s="42" t="str">
        <f t="shared" si="15"/>
        <v/>
      </c>
      <c r="AC38" s="41">
        <f t="shared" si="6"/>
        <v>0</v>
      </c>
      <c r="AD38" s="23">
        <f t="shared" si="16"/>
        <v>-160</v>
      </c>
      <c r="AE38" s="40">
        <f t="shared" si="17"/>
        <v>0</v>
      </c>
      <c r="AF38" s="40">
        <f t="shared" si="18"/>
        <v>0</v>
      </c>
      <c r="AG38" s="23">
        <f t="shared" si="7"/>
        <v>0</v>
      </c>
      <c r="AH38" s="40" t="str">
        <f t="shared" si="8"/>
        <v/>
      </c>
      <c r="AI38" s="42" t="str">
        <f t="shared" si="9"/>
        <v/>
      </c>
      <c r="AJ38" s="23">
        <f t="shared" si="10"/>
        <v>0</v>
      </c>
      <c r="AK38" s="40" t="str">
        <f t="shared" si="11"/>
        <v/>
      </c>
      <c r="AL38" s="42" t="str">
        <f t="shared" si="12"/>
        <v/>
      </c>
      <c r="AM38" s="35" t="str">
        <f t="shared" si="13"/>
        <v/>
      </c>
      <c r="AN38" s="54" t="str">
        <f t="shared" si="19"/>
        <v/>
      </c>
      <c r="AO38" s="59"/>
      <c r="AP38" s="4">
        <v>31</v>
      </c>
      <c r="AQ38" s="50"/>
      <c r="AR38" s="3"/>
      <c r="AS38" s="3"/>
      <c r="AT38" s="3"/>
      <c r="AU38" s="3"/>
      <c r="AV38" s="3"/>
      <c r="AW38" s="46"/>
    </row>
    <row r="39" spans="1:49" s="4" customFormat="1" ht="19.5" customHeight="1">
      <c r="A39" s="13">
        <v>2009</v>
      </c>
      <c r="B39" s="14" t="s">
        <v>22</v>
      </c>
      <c r="C39" s="56"/>
      <c r="D39" s="56"/>
      <c r="E39" s="56"/>
      <c r="F39" s="20"/>
      <c r="G39" s="16"/>
      <c r="H39" s="20"/>
      <c r="I39" s="20"/>
      <c r="J39" s="20"/>
      <c r="K39" s="17"/>
      <c r="L39" s="17"/>
      <c r="M39" s="17"/>
      <c r="N39" s="56"/>
      <c r="O39" s="56"/>
      <c r="P39" s="18">
        <f t="shared" si="14"/>
        <v>0</v>
      </c>
      <c r="Q39" s="56">
        <v>22</v>
      </c>
      <c r="R39" s="13">
        <f t="shared" si="0"/>
        <v>176</v>
      </c>
      <c r="S39" s="56"/>
      <c r="T39" s="56"/>
      <c r="U39" s="13">
        <f t="shared" si="1"/>
        <v>0</v>
      </c>
      <c r="V39" s="56"/>
      <c r="W39" s="13">
        <f t="shared" si="2"/>
        <v>0</v>
      </c>
      <c r="X39" s="56"/>
      <c r="Y39" s="35">
        <f t="shared" si="3"/>
        <v>-176</v>
      </c>
      <c r="Z39" s="23">
        <f t="shared" si="4"/>
        <v>-176</v>
      </c>
      <c r="AA39" s="40" t="str">
        <f t="shared" si="5"/>
        <v xml:space="preserve"> </v>
      </c>
      <c r="AB39" s="42" t="str">
        <f t="shared" si="15"/>
        <v/>
      </c>
      <c r="AC39" s="41">
        <f t="shared" si="6"/>
        <v>0</v>
      </c>
      <c r="AD39" s="23">
        <f t="shared" si="16"/>
        <v>-176</v>
      </c>
      <c r="AE39" s="40">
        <f t="shared" si="17"/>
        <v>0</v>
      </c>
      <c r="AF39" s="40">
        <f t="shared" si="18"/>
        <v>0</v>
      </c>
      <c r="AG39" s="23">
        <f t="shared" si="7"/>
        <v>0</v>
      </c>
      <c r="AH39" s="40" t="str">
        <f t="shared" si="8"/>
        <v/>
      </c>
      <c r="AI39" s="42" t="str">
        <f t="shared" si="9"/>
        <v/>
      </c>
      <c r="AJ39" s="23">
        <f t="shared" si="10"/>
        <v>0</v>
      </c>
      <c r="AK39" s="40" t="str">
        <f t="shared" si="11"/>
        <v/>
      </c>
      <c r="AL39" s="42" t="str">
        <f t="shared" si="12"/>
        <v/>
      </c>
      <c r="AM39" s="35" t="str">
        <f t="shared" si="13"/>
        <v/>
      </c>
      <c r="AN39" s="54" t="str">
        <f t="shared" si="19"/>
        <v/>
      </c>
      <c r="AO39" s="59"/>
      <c r="AP39" s="4">
        <v>30</v>
      </c>
      <c r="AQ39" s="50"/>
      <c r="AR39" s="3"/>
      <c r="AS39" s="3"/>
      <c r="AT39" s="3"/>
      <c r="AU39" s="3"/>
      <c r="AV39" s="3"/>
      <c r="AW39" s="46"/>
    </row>
    <row r="40" spans="1:49" s="4" customFormat="1" ht="19.5" customHeight="1">
      <c r="A40" s="13">
        <v>2009</v>
      </c>
      <c r="B40" s="14" t="s">
        <v>24</v>
      </c>
      <c r="C40" s="56"/>
      <c r="D40" s="56"/>
      <c r="E40" s="56"/>
      <c r="F40" s="20"/>
      <c r="G40" s="16"/>
      <c r="H40" s="20"/>
      <c r="I40" s="20"/>
      <c r="J40" s="20"/>
      <c r="K40" s="17"/>
      <c r="L40" s="17"/>
      <c r="M40" s="17"/>
      <c r="N40" s="56"/>
      <c r="O40" s="56"/>
      <c r="P40" s="18">
        <f t="shared" si="14"/>
        <v>0</v>
      </c>
      <c r="Q40" s="56">
        <v>23</v>
      </c>
      <c r="R40" s="13">
        <f t="shared" si="0"/>
        <v>184</v>
      </c>
      <c r="S40" s="56"/>
      <c r="T40" s="56"/>
      <c r="U40" s="13">
        <f t="shared" si="1"/>
        <v>0</v>
      </c>
      <c r="V40" s="56"/>
      <c r="W40" s="13">
        <f t="shared" si="2"/>
        <v>0</v>
      </c>
      <c r="X40" s="56"/>
      <c r="Y40" s="35">
        <f t="shared" si="3"/>
        <v>-184</v>
      </c>
      <c r="Z40" s="23">
        <f t="shared" si="4"/>
        <v>-184</v>
      </c>
      <c r="AA40" s="40" t="str">
        <f t="shared" si="5"/>
        <v xml:space="preserve"> </v>
      </c>
      <c r="AB40" s="42" t="str">
        <f t="shared" si="15"/>
        <v/>
      </c>
      <c r="AC40" s="41">
        <f t="shared" si="6"/>
        <v>0</v>
      </c>
      <c r="AD40" s="23">
        <f t="shared" si="16"/>
        <v>-184</v>
      </c>
      <c r="AE40" s="40">
        <f t="shared" si="17"/>
        <v>0</v>
      </c>
      <c r="AF40" s="40">
        <f t="shared" si="18"/>
        <v>0</v>
      </c>
      <c r="AG40" s="23">
        <f t="shared" si="7"/>
        <v>0</v>
      </c>
      <c r="AH40" s="40" t="str">
        <f t="shared" si="8"/>
        <v/>
      </c>
      <c r="AI40" s="42" t="str">
        <f t="shared" si="9"/>
        <v/>
      </c>
      <c r="AJ40" s="23">
        <f t="shared" si="10"/>
        <v>0</v>
      </c>
      <c r="AK40" s="40" t="str">
        <f t="shared" si="11"/>
        <v/>
      </c>
      <c r="AL40" s="42" t="str">
        <f t="shared" si="12"/>
        <v/>
      </c>
      <c r="AM40" s="35" t="str">
        <f t="shared" si="13"/>
        <v/>
      </c>
      <c r="AN40" s="54" t="str">
        <f t="shared" si="19"/>
        <v/>
      </c>
      <c r="AO40" s="59"/>
      <c r="AP40" s="4">
        <v>29</v>
      </c>
      <c r="AQ40" s="50"/>
      <c r="AR40" s="3"/>
      <c r="AS40" s="3"/>
      <c r="AT40" s="3"/>
      <c r="AU40" s="3"/>
      <c r="AV40" s="3"/>
      <c r="AW40" s="46"/>
    </row>
    <row r="41" spans="1:49" s="4" customFormat="1" ht="19.5" customHeight="1">
      <c r="A41" s="13">
        <v>2009</v>
      </c>
      <c r="B41" s="14" t="s">
        <v>26</v>
      </c>
      <c r="C41" s="56"/>
      <c r="D41" s="56"/>
      <c r="E41" s="56"/>
      <c r="F41" s="20"/>
      <c r="G41" s="16"/>
      <c r="H41" s="20"/>
      <c r="I41" s="20"/>
      <c r="J41" s="20"/>
      <c r="K41" s="17"/>
      <c r="L41" s="17"/>
      <c r="M41" s="17"/>
      <c r="N41" s="56"/>
      <c r="O41" s="56"/>
      <c r="P41" s="18">
        <f t="shared" si="14"/>
        <v>0</v>
      </c>
      <c r="Q41" s="56">
        <v>21</v>
      </c>
      <c r="R41" s="13">
        <f t="shared" si="0"/>
        <v>168</v>
      </c>
      <c r="S41" s="56"/>
      <c r="T41" s="56"/>
      <c r="U41" s="13">
        <f t="shared" ref="U41:U45" si="20">SUM(S41:T41)*8</f>
        <v>0</v>
      </c>
      <c r="V41" s="56"/>
      <c r="W41" s="13">
        <f t="shared" si="2"/>
        <v>0</v>
      </c>
      <c r="X41" s="56"/>
      <c r="Y41" s="35">
        <f t="shared" si="3"/>
        <v>-168</v>
      </c>
      <c r="Z41" s="23">
        <f t="shared" si="4"/>
        <v>-168</v>
      </c>
      <c r="AA41" s="40" t="str">
        <f t="shared" si="5"/>
        <v xml:space="preserve"> </v>
      </c>
      <c r="AB41" s="42" t="str">
        <f t="shared" si="15"/>
        <v/>
      </c>
      <c r="AC41" s="41">
        <f t="shared" si="6"/>
        <v>0</v>
      </c>
      <c r="AD41" s="23">
        <f t="shared" si="16"/>
        <v>-168</v>
      </c>
      <c r="AE41" s="40">
        <f t="shared" si="17"/>
        <v>0</v>
      </c>
      <c r="AF41" s="40">
        <f t="shared" si="18"/>
        <v>0</v>
      </c>
      <c r="AG41" s="23">
        <f t="shared" si="7"/>
        <v>0</v>
      </c>
      <c r="AH41" s="40" t="str">
        <f t="shared" si="8"/>
        <v/>
      </c>
      <c r="AI41" s="42" t="str">
        <f t="shared" si="9"/>
        <v/>
      </c>
      <c r="AJ41" s="23">
        <f t="shared" si="10"/>
        <v>0</v>
      </c>
      <c r="AK41" s="40" t="str">
        <f t="shared" si="11"/>
        <v/>
      </c>
      <c r="AL41" s="42" t="str">
        <f t="shared" si="12"/>
        <v/>
      </c>
      <c r="AM41" s="35" t="str">
        <f t="shared" si="13"/>
        <v/>
      </c>
      <c r="AN41" s="54" t="str">
        <f t="shared" si="19"/>
        <v/>
      </c>
      <c r="AO41" s="59"/>
      <c r="AP41" s="4">
        <v>28</v>
      </c>
      <c r="AQ41" s="50"/>
      <c r="AR41" s="3"/>
      <c r="AS41" s="3"/>
      <c r="AT41" s="3"/>
      <c r="AU41" s="3"/>
      <c r="AV41" s="3"/>
      <c r="AW41" s="46"/>
    </row>
    <row r="42" spans="1:49" s="4" customFormat="1" ht="19.5" customHeight="1">
      <c r="A42" s="13">
        <v>2009</v>
      </c>
      <c r="B42" s="14" t="s">
        <v>27</v>
      </c>
      <c r="C42" s="56"/>
      <c r="D42" s="56"/>
      <c r="E42" s="56"/>
      <c r="F42" s="20"/>
      <c r="G42" s="16"/>
      <c r="H42" s="20"/>
      <c r="I42" s="20"/>
      <c r="J42" s="20"/>
      <c r="K42" s="17"/>
      <c r="L42" s="17"/>
      <c r="M42" s="17"/>
      <c r="N42" s="56"/>
      <c r="O42" s="56"/>
      <c r="P42" s="18">
        <f t="shared" si="14"/>
        <v>0</v>
      </c>
      <c r="Q42" s="56">
        <v>22</v>
      </c>
      <c r="R42" s="13">
        <f t="shared" si="0"/>
        <v>176</v>
      </c>
      <c r="S42" s="56"/>
      <c r="T42" s="56"/>
      <c r="U42" s="13">
        <f t="shared" si="20"/>
        <v>0</v>
      </c>
      <c r="V42" s="56"/>
      <c r="W42" s="13">
        <f t="shared" si="2"/>
        <v>0</v>
      </c>
      <c r="X42" s="56"/>
      <c r="Y42" s="35">
        <f t="shared" si="3"/>
        <v>-176</v>
      </c>
      <c r="Z42" s="23">
        <f t="shared" si="4"/>
        <v>-176</v>
      </c>
      <c r="AA42" s="40" t="str">
        <f t="shared" si="5"/>
        <v xml:space="preserve"> </v>
      </c>
      <c r="AB42" s="42" t="str">
        <f t="shared" si="15"/>
        <v/>
      </c>
      <c r="AC42" s="41">
        <f t="shared" si="6"/>
        <v>0</v>
      </c>
      <c r="AD42" s="23">
        <f t="shared" si="16"/>
        <v>-176</v>
      </c>
      <c r="AE42" s="40">
        <f t="shared" si="17"/>
        <v>0</v>
      </c>
      <c r="AF42" s="40">
        <f t="shared" si="18"/>
        <v>0</v>
      </c>
      <c r="AG42" s="23">
        <f t="shared" si="7"/>
        <v>0</v>
      </c>
      <c r="AH42" s="40" t="str">
        <f t="shared" si="8"/>
        <v/>
      </c>
      <c r="AI42" s="42" t="str">
        <f t="shared" si="9"/>
        <v/>
      </c>
      <c r="AJ42" s="23">
        <f t="shared" si="10"/>
        <v>0</v>
      </c>
      <c r="AK42" s="40" t="str">
        <f t="shared" si="11"/>
        <v/>
      </c>
      <c r="AL42" s="42" t="str">
        <f t="shared" si="12"/>
        <v/>
      </c>
      <c r="AM42" s="35" t="str">
        <f t="shared" si="13"/>
        <v/>
      </c>
      <c r="AN42" s="54" t="str">
        <f t="shared" si="19"/>
        <v/>
      </c>
      <c r="AO42" s="59"/>
      <c r="AP42" s="4">
        <v>27</v>
      </c>
      <c r="AQ42" s="50"/>
      <c r="AR42" s="3"/>
      <c r="AS42" s="3"/>
      <c r="AT42" s="3"/>
      <c r="AU42" s="3"/>
      <c r="AV42" s="3"/>
      <c r="AW42" s="46"/>
    </row>
    <row r="43" spans="1:49" s="4" customFormat="1" ht="19.5" customHeight="1">
      <c r="A43" s="13">
        <v>2009</v>
      </c>
      <c r="B43" s="14" t="s">
        <v>29</v>
      </c>
      <c r="C43" s="56"/>
      <c r="D43" s="56"/>
      <c r="E43" s="56"/>
      <c r="F43" s="20"/>
      <c r="G43" s="16"/>
      <c r="H43" s="20"/>
      <c r="I43" s="20"/>
      <c r="J43" s="20"/>
      <c r="K43" s="17"/>
      <c r="L43" s="17"/>
      <c r="M43" s="17"/>
      <c r="N43" s="56"/>
      <c r="O43" s="56"/>
      <c r="P43" s="18">
        <f t="shared" si="14"/>
        <v>0</v>
      </c>
      <c r="Q43" s="56">
        <v>21</v>
      </c>
      <c r="R43" s="13">
        <f t="shared" si="0"/>
        <v>168</v>
      </c>
      <c r="S43" s="56"/>
      <c r="T43" s="56"/>
      <c r="U43" s="13">
        <f t="shared" si="20"/>
        <v>0</v>
      </c>
      <c r="V43" s="56"/>
      <c r="W43" s="13">
        <f t="shared" si="2"/>
        <v>0</v>
      </c>
      <c r="X43" s="56"/>
      <c r="Y43" s="35">
        <f t="shared" si="3"/>
        <v>-168</v>
      </c>
      <c r="Z43" s="23">
        <f t="shared" si="4"/>
        <v>-168</v>
      </c>
      <c r="AA43" s="40" t="str">
        <f t="shared" si="5"/>
        <v xml:space="preserve"> </v>
      </c>
      <c r="AB43" s="42" t="str">
        <f t="shared" si="15"/>
        <v/>
      </c>
      <c r="AC43" s="41">
        <f t="shared" si="6"/>
        <v>0</v>
      </c>
      <c r="AD43" s="23">
        <f t="shared" si="16"/>
        <v>-168</v>
      </c>
      <c r="AE43" s="40">
        <f t="shared" si="17"/>
        <v>0</v>
      </c>
      <c r="AF43" s="40">
        <f t="shared" si="18"/>
        <v>0</v>
      </c>
      <c r="AG43" s="23">
        <f t="shared" si="7"/>
        <v>0</v>
      </c>
      <c r="AH43" s="40" t="str">
        <f t="shared" si="8"/>
        <v/>
      </c>
      <c r="AI43" s="42" t="str">
        <f t="shared" si="9"/>
        <v/>
      </c>
      <c r="AJ43" s="23">
        <f t="shared" si="10"/>
        <v>0</v>
      </c>
      <c r="AK43" s="40" t="str">
        <f t="shared" si="11"/>
        <v/>
      </c>
      <c r="AL43" s="42" t="str">
        <f t="shared" si="12"/>
        <v/>
      </c>
      <c r="AM43" s="35" t="str">
        <f t="shared" si="13"/>
        <v/>
      </c>
      <c r="AN43" s="54" t="str">
        <f t="shared" si="19"/>
        <v/>
      </c>
      <c r="AO43" s="59"/>
      <c r="AP43" s="4">
        <v>26</v>
      </c>
      <c r="AQ43" s="50"/>
      <c r="AR43" s="3"/>
      <c r="AS43" s="3"/>
      <c r="AT43" s="3"/>
      <c r="AU43" s="3"/>
      <c r="AV43" s="3"/>
      <c r="AW43" s="46"/>
    </row>
    <row r="44" spans="1:49" s="4" customFormat="1" ht="19.5" customHeight="1">
      <c r="A44" s="13">
        <v>2009</v>
      </c>
      <c r="B44" s="14" t="s">
        <v>31</v>
      </c>
      <c r="C44" s="56"/>
      <c r="D44" s="56"/>
      <c r="E44" s="56"/>
      <c r="F44" s="20"/>
      <c r="G44" s="16"/>
      <c r="H44" s="20"/>
      <c r="I44" s="20"/>
      <c r="J44" s="20"/>
      <c r="K44" s="17"/>
      <c r="L44" s="17"/>
      <c r="M44" s="17"/>
      <c r="N44" s="56"/>
      <c r="O44" s="56"/>
      <c r="P44" s="18">
        <f t="shared" si="14"/>
        <v>0</v>
      </c>
      <c r="Q44" s="56">
        <v>21</v>
      </c>
      <c r="R44" s="13">
        <f t="shared" si="0"/>
        <v>168</v>
      </c>
      <c r="S44" s="56"/>
      <c r="T44" s="56"/>
      <c r="U44" s="13">
        <f t="shared" si="20"/>
        <v>0</v>
      </c>
      <c r="V44" s="56"/>
      <c r="W44" s="13">
        <f t="shared" si="2"/>
        <v>0</v>
      </c>
      <c r="X44" s="56"/>
      <c r="Y44" s="35">
        <f t="shared" si="3"/>
        <v>-168</v>
      </c>
      <c r="Z44" s="23">
        <f t="shared" si="4"/>
        <v>-168</v>
      </c>
      <c r="AA44" s="40" t="str">
        <f t="shared" si="5"/>
        <v xml:space="preserve"> </v>
      </c>
      <c r="AB44" s="42" t="str">
        <f t="shared" si="15"/>
        <v/>
      </c>
      <c r="AC44" s="41">
        <f t="shared" si="6"/>
        <v>0</v>
      </c>
      <c r="AD44" s="23">
        <f t="shared" si="16"/>
        <v>-168</v>
      </c>
      <c r="AE44" s="40">
        <f t="shared" si="17"/>
        <v>0</v>
      </c>
      <c r="AF44" s="40">
        <f t="shared" si="18"/>
        <v>0</v>
      </c>
      <c r="AG44" s="23">
        <f t="shared" si="7"/>
        <v>0</v>
      </c>
      <c r="AH44" s="40" t="str">
        <f t="shared" si="8"/>
        <v/>
      </c>
      <c r="AI44" s="42" t="str">
        <f t="shared" si="9"/>
        <v/>
      </c>
      <c r="AJ44" s="23">
        <f t="shared" si="10"/>
        <v>0</v>
      </c>
      <c r="AK44" s="40" t="str">
        <f t="shared" si="11"/>
        <v/>
      </c>
      <c r="AL44" s="42" t="str">
        <f t="shared" si="12"/>
        <v/>
      </c>
      <c r="AM44" s="35" t="str">
        <f t="shared" si="13"/>
        <v/>
      </c>
      <c r="AN44" s="54" t="str">
        <f t="shared" si="19"/>
        <v/>
      </c>
      <c r="AO44" s="59"/>
      <c r="AP44" s="4">
        <v>25</v>
      </c>
      <c r="AQ44" s="50"/>
      <c r="AR44" s="3"/>
      <c r="AS44" s="3"/>
      <c r="AT44" s="3"/>
      <c r="AU44" s="3"/>
      <c r="AV44" s="3"/>
      <c r="AW44" s="46"/>
    </row>
    <row r="45" spans="1:49" s="4" customFormat="1" ht="19.5" customHeight="1">
      <c r="A45" s="13">
        <v>2009</v>
      </c>
      <c r="B45" s="14" t="s">
        <v>14</v>
      </c>
      <c r="C45" s="56"/>
      <c r="D45" s="56"/>
      <c r="E45" s="56"/>
      <c r="F45" s="20"/>
      <c r="G45" s="16"/>
      <c r="H45" s="15"/>
      <c r="I45" s="15"/>
      <c r="J45" s="15"/>
      <c r="K45" s="17"/>
      <c r="L45" s="17"/>
      <c r="M45" s="17"/>
      <c r="N45" s="56"/>
      <c r="O45" s="56"/>
      <c r="P45" s="18">
        <f t="shared" si="14"/>
        <v>0</v>
      </c>
      <c r="Q45" s="56">
        <v>22</v>
      </c>
      <c r="R45" s="13">
        <f t="shared" si="0"/>
        <v>176</v>
      </c>
      <c r="S45" s="56"/>
      <c r="T45" s="56"/>
      <c r="U45" s="13">
        <f t="shared" si="20"/>
        <v>0</v>
      </c>
      <c r="V45" s="56"/>
      <c r="W45" s="13">
        <f t="shared" si="2"/>
        <v>0</v>
      </c>
      <c r="X45" s="56"/>
      <c r="Y45" s="35">
        <f t="shared" si="3"/>
        <v>-176</v>
      </c>
      <c r="Z45" s="23">
        <f t="shared" si="4"/>
        <v>-176</v>
      </c>
      <c r="AA45" s="40" t="str">
        <f t="shared" si="5"/>
        <v xml:space="preserve"> </v>
      </c>
      <c r="AB45" s="42" t="str">
        <f t="shared" si="15"/>
        <v/>
      </c>
      <c r="AC45" s="41">
        <f t="shared" si="6"/>
        <v>0</v>
      </c>
      <c r="AD45" s="23">
        <f t="shared" si="16"/>
        <v>-176</v>
      </c>
      <c r="AE45" s="40">
        <f t="shared" si="17"/>
        <v>0</v>
      </c>
      <c r="AF45" s="40">
        <f t="shared" si="18"/>
        <v>0</v>
      </c>
      <c r="AG45" s="23">
        <f t="shared" si="7"/>
        <v>0</v>
      </c>
      <c r="AH45" s="40" t="str">
        <f t="shared" si="8"/>
        <v/>
      </c>
      <c r="AI45" s="42" t="str">
        <f t="shared" si="9"/>
        <v/>
      </c>
      <c r="AJ45" s="23">
        <f t="shared" si="10"/>
        <v>0</v>
      </c>
      <c r="AK45" s="40" t="str">
        <f t="shared" si="11"/>
        <v/>
      </c>
      <c r="AL45" s="42" t="str">
        <f t="shared" si="12"/>
        <v/>
      </c>
      <c r="AM45" s="35" t="str">
        <f t="shared" si="13"/>
        <v/>
      </c>
      <c r="AN45" s="54" t="str">
        <f t="shared" si="19"/>
        <v/>
      </c>
      <c r="AO45" s="59"/>
      <c r="AP45" s="4">
        <v>24</v>
      </c>
      <c r="AQ45" s="50"/>
      <c r="AR45" s="3"/>
      <c r="AS45" s="3"/>
      <c r="AT45" s="3"/>
      <c r="AU45" s="3"/>
      <c r="AV45" s="3"/>
      <c r="AW45" s="46"/>
    </row>
    <row r="46" spans="1:49" ht="24" customHeight="1">
      <c r="B46" s="53" t="s">
        <v>71</v>
      </c>
    </row>
    <row r="47" spans="1:49" ht="24" customHeight="1"/>
    <row r="48" spans="1:49" ht="24" customHeight="1"/>
    <row r="49" ht="24" customHeight="1"/>
    <row r="50" ht="24" customHeight="1"/>
    <row r="51" ht="24" customHeight="1"/>
  </sheetData>
  <sheetProtection password="CEAA" sheet="1" objects="1" scenarios="1"/>
  <mergeCells count="56">
    <mergeCell ref="AR19:AV19"/>
    <mergeCell ref="A5:B5"/>
    <mergeCell ref="C5:D5"/>
    <mergeCell ref="E5:G5"/>
    <mergeCell ref="H5:J5"/>
    <mergeCell ref="K5:M5"/>
    <mergeCell ref="F6:F7"/>
    <mergeCell ref="O5:O7"/>
    <mergeCell ref="P5:P7"/>
    <mergeCell ref="Q5:Q7"/>
    <mergeCell ref="R5:R7"/>
    <mergeCell ref="N5:N7"/>
    <mergeCell ref="G6:G7"/>
    <mergeCell ref="H6:I6"/>
    <mergeCell ref="J6:J7"/>
    <mergeCell ref="K6:L6"/>
    <mergeCell ref="B2:C2"/>
    <mergeCell ref="A3:B3"/>
    <mergeCell ref="A4:B4"/>
    <mergeCell ref="C4:D4"/>
    <mergeCell ref="E4:P4"/>
    <mergeCell ref="N3:O3"/>
    <mergeCell ref="P3:S3"/>
    <mergeCell ref="Q4:R4"/>
    <mergeCell ref="D3:E3"/>
    <mergeCell ref="F3:K3"/>
    <mergeCell ref="L3:M3"/>
    <mergeCell ref="M6:M7"/>
    <mergeCell ref="A6:A7"/>
    <mergeCell ref="B6:B7"/>
    <mergeCell ref="C6:C7"/>
    <mergeCell ref="D6:D7"/>
    <mergeCell ref="E6:E7"/>
    <mergeCell ref="X4:X7"/>
    <mergeCell ref="Y4:Y7"/>
    <mergeCell ref="S4:U4"/>
    <mergeCell ref="Z4:AC5"/>
    <mergeCell ref="S5:S7"/>
    <mergeCell ref="T5:T7"/>
    <mergeCell ref="U5:U7"/>
    <mergeCell ref="V4:V7"/>
    <mergeCell ref="W4:W7"/>
    <mergeCell ref="AM4:AM7"/>
    <mergeCell ref="AR9:AV9"/>
    <mergeCell ref="AR10:AV10"/>
    <mergeCell ref="AD6:AE6"/>
    <mergeCell ref="AG6:AH6"/>
    <mergeCell ref="AJ6:AK6"/>
    <mergeCell ref="AO4:AO8"/>
    <mergeCell ref="AN4:AN7"/>
    <mergeCell ref="AI6:AI7"/>
    <mergeCell ref="AG4:AI5"/>
    <mergeCell ref="AD4:AF5"/>
    <mergeCell ref="AF6:AF7"/>
    <mergeCell ref="AJ4:AL5"/>
    <mergeCell ref="AL6:AL7"/>
  </mergeCells>
  <phoneticPr fontId="5" type="noConversion"/>
  <conditionalFormatting sqref="Z8:Z9 AA9:AL9 AD8:AL8 AA9:AB45 Z10:AL45 AD9:AF45 AI9:AI45 AL8:AL45">
    <cfRule type="cellIs" dxfId="0" priority="2" operator="lessThan">
      <formula>0</formula>
    </cfRule>
  </conditionalFormatting>
  <dataValidations count="2">
    <dataValidation type="whole" allowBlank="1" showInputMessage="1" showErrorMessage="1" sqref="H45:M45 H10:M22 E9:E45 F9:F22 O9:O45">
      <formula1>0</formula1>
      <formula2>100</formula2>
    </dataValidation>
    <dataValidation type="list" allowBlank="1" showInputMessage="1" showErrorMessage="1" sqref="D9:D45">
      <formula1>"소방령,소방경,소방위,소방장,소방교,소방사"</formula1>
    </dataValidation>
  </dataValidations>
  <printOptions horizontalCentered="1"/>
  <pageMargins left="0.78740157480314965" right="0.15748031496062992" top="0.59055118110236227" bottom="0.31496062992125984" header="0.51181102362204722" footer="0.27559055118110237"/>
  <pageSetup paperSize="9" scale="45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홍길동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대여02</dc:creator>
  <cp:lastModifiedBy>대여02</cp:lastModifiedBy>
  <cp:lastPrinted>2012-01-17T06:08:19Z</cp:lastPrinted>
  <dcterms:created xsi:type="dcterms:W3CDTF">2012-01-03T12:54:46Z</dcterms:created>
  <dcterms:modified xsi:type="dcterms:W3CDTF">2012-01-27T07:06:58Z</dcterms:modified>
</cp:coreProperties>
</file>