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06" yWindow="3795" windowWidth="18780" windowHeight="6495" activeTab="0"/>
  </bookViews>
  <sheets>
    <sheet name="기관운영업무추진비" sheetId="1" r:id="rId1"/>
    <sheet name="정원가산업무추진비" sheetId="2" r:id="rId2"/>
    <sheet name="시책추진업무추진비" sheetId="3" r:id="rId3"/>
  </sheets>
  <definedNames>
    <definedName name="_xlnm.Print_Area" localSheetId="0">'기관운영업무추진비'!$A$1:$K$33</definedName>
  </definedNames>
  <calcPr fullCalcOnLoad="1"/>
</workbook>
</file>

<file path=xl/sharedStrings.xml><?xml version="1.0" encoding="utf-8"?>
<sst xmlns="http://schemas.openxmlformats.org/spreadsheetml/2006/main" count="530" uniqueCount="266">
  <si>
    <t>구   분</t>
  </si>
  <si>
    <t>합계</t>
  </si>
  <si>
    <t>경조사비</t>
  </si>
  <si>
    <t>회의/</t>
  </si>
  <si>
    <t>다과비</t>
  </si>
  <si>
    <t>화환/꽃</t>
  </si>
  <si>
    <t>행사비</t>
  </si>
  <si>
    <t>홍보비</t>
  </si>
  <si>
    <t>현금</t>
  </si>
  <si>
    <t>물품</t>
  </si>
  <si>
    <t>식사</t>
  </si>
  <si>
    <t>간담회비</t>
  </si>
  <si>
    <t>집행일</t>
  </si>
  <si>
    <t>집행방법</t>
  </si>
  <si>
    <t>집행내역</t>
  </si>
  <si>
    <t>집행 대상자</t>
  </si>
  <si>
    <t>사용처</t>
  </si>
  <si>
    <t>기타</t>
  </si>
  <si>
    <t>사용자
(전달자)</t>
  </si>
  <si>
    <t>비고</t>
  </si>
  <si>
    <r>
      <t>[별지서식]</t>
    </r>
    <r>
      <rPr>
        <sz val="14"/>
        <color indexed="8"/>
        <rFont val="휴먼명조,한컴돋움"/>
        <family val="3"/>
      </rPr>
      <t xml:space="preserve"> </t>
    </r>
  </si>
  <si>
    <t>□ 총괄표</t>
  </si>
  <si>
    <t>□ 총괄표</t>
  </si>
  <si>
    <t>서장</t>
  </si>
  <si>
    <t>□ 세부 집행내역</t>
  </si>
  <si>
    <t>□ 세부 집행내역</t>
  </si>
  <si>
    <t>소방서</t>
  </si>
  <si>
    <t>집행액</t>
  </si>
  <si>
    <t>(단위 : 원)</t>
  </si>
  <si>
    <t>(단위 : 원)</t>
  </si>
  <si>
    <t>집행액
(원)</t>
  </si>
  <si>
    <t>(단위 : 원)</t>
  </si>
  <si>
    <t>집행액
(원)</t>
  </si>
  <si>
    <t>소방서장</t>
  </si>
  <si>
    <t>격려․위문․구호 등</t>
  </si>
  <si>
    <t>격려․위문․구호 등</t>
  </si>
  <si>
    <t>격려․위문․구호 등</t>
  </si>
  <si>
    <t>구급대장</t>
  </si>
  <si>
    <t>신용카드</t>
  </si>
  <si>
    <t>□ 총괄표</t>
  </si>
  <si>
    <t>양평소방서 업무추진비 집행내역</t>
  </si>
  <si>
    <t>공흥</t>
  </si>
  <si>
    <t>강상</t>
  </si>
  <si>
    <t>용문</t>
  </si>
  <si>
    <t>수난</t>
  </si>
  <si>
    <t>구조대장</t>
  </si>
  <si>
    <t>간담회/식사</t>
  </si>
  <si>
    <t>직원간담회 소요경비 대금 지급(119구조대/1차)</t>
  </si>
  <si>
    <t>구조대</t>
  </si>
  <si>
    <t>직원간담회 소요경비 대금 지급(수난/1차)</t>
  </si>
  <si>
    <t>직원간담회 소요경비 대금 지급(공흥/1차)</t>
  </si>
  <si>
    <t>수난</t>
  </si>
  <si>
    <t>공흥</t>
  </si>
  <si>
    <t>조의금 지출(공흥-원상희)</t>
  </si>
  <si>
    <t>현금</t>
  </si>
  <si>
    <t>소속직원 설명절 격려품 구입 소요경비 대금 지급(강상/2차)</t>
  </si>
  <si>
    <t>강상면 기관단체장 간담회 소요경비 대금 지급(강상/1차)</t>
  </si>
  <si>
    <t>직원간담회 소요경비 대금 지급(공흥/2차)</t>
  </si>
  <si>
    <t>설명절 맞이 직원격려품 구입 대금 지급(관서장/1차)</t>
  </si>
  <si>
    <t>직원간담회 소요경비 대금 지급(119구조대/2차)</t>
  </si>
  <si>
    <t>조의금 지출(재난예방과 소방사 이** 모친 별세)</t>
  </si>
  <si>
    <t>직원간담회 소요경비 대금 지급(수난/2차)</t>
  </si>
  <si>
    <t>직원간담회 소요경비 대금 지급(수난/3차)</t>
  </si>
  <si>
    <t>직원간담회 소요경비 대금 지급(용문/1차)</t>
  </si>
  <si>
    <t>직원간담회 소요경비 대금 지급(공흥/3차)</t>
  </si>
  <si>
    <t>사용자</t>
  </si>
  <si>
    <t>집행자</t>
  </si>
  <si>
    <t>강상</t>
  </si>
  <si>
    <t>관서장</t>
  </si>
  <si>
    <t>신용카드</t>
  </si>
  <si>
    <t>직원간담회 소요경비 대금 지급(용문/2차)</t>
  </si>
  <si>
    <t>용문</t>
  </si>
  <si>
    <t>승진자 격려품 구입 대금 지급(강상/3차)</t>
  </si>
  <si>
    <t>강상</t>
  </si>
  <si>
    <t>잔액</t>
  </si>
  <si>
    <t>코로나19 대응관련 소방공무원 격려 물품 구입 대금 지급</t>
  </si>
  <si>
    <t>관서장</t>
  </si>
  <si>
    <t>부상직원 병문안에 따른 위로 물품 구입 대금 지급</t>
  </si>
  <si>
    <t>신용카드</t>
  </si>
  <si>
    <t>전직원</t>
  </si>
  <si>
    <t>최진미</t>
  </si>
  <si>
    <t>신세계 하남점</t>
  </si>
  <si>
    <t>신용카드</t>
  </si>
  <si>
    <t>동계수난구조 합동훈련 지원 물품 구입 대금 지급</t>
  </si>
  <si>
    <t xml:space="preserve">특수대응단 포함 </t>
  </si>
  <si>
    <t>옥진학</t>
  </si>
  <si>
    <t>용문킹마트</t>
  </si>
  <si>
    <t>신용카드</t>
  </si>
  <si>
    <t>현직경찰관 화재진압유공자 소방서장 표창 부상품 구입 대금 지급</t>
  </si>
  <si>
    <t>화재진압유공자 1명</t>
  </si>
  <si>
    <t>김혜선</t>
  </si>
  <si>
    <t>드보라화원</t>
  </si>
  <si>
    <t>소방홍보물품 구입 대금 지급</t>
  </si>
  <si>
    <t>박준휘</t>
  </si>
  <si>
    <t>G마켓</t>
  </si>
  <si>
    <t>소방서 방문객</t>
  </si>
  <si>
    <t>현금</t>
  </si>
  <si>
    <t>축의금 지출(119구급대 소방교 권**)</t>
  </si>
  <si>
    <t>축의금 지출(119구급대 소방장 황**)</t>
  </si>
  <si>
    <t>조의금 지출(용문119안전센터 소방위 남**)</t>
  </si>
  <si>
    <t>신용카드</t>
  </si>
  <si>
    <t>직원 사기진작 및 힐링을 위한 격려품 구입 대금 지급</t>
  </si>
  <si>
    <t>용문</t>
  </si>
  <si>
    <t>소방청사 신축(문화재 학술자문위원)관계자 간담회 대금 지급</t>
  </si>
  <si>
    <t>문화재 학술자문위원</t>
  </si>
  <si>
    <t>최진미</t>
  </si>
  <si>
    <t>관내 식당</t>
  </si>
  <si>
    <t>소방정책 추진 자문 및 홍보 간담회 대금 지급</t>
  </si>
  <si>
    <t>정책자문위원 등</t>
  </si>
  <si>
    <t>경원선</t>
  </si>
  <si>
    <t>관내 식당</t>
  </si>
  <si>
    <t>긴급차량 우선신호시스템 설치 추진 유관기관 간담회 대금 지급</t>
  </si>
  <si>
    <t>유관기관</t>
  </si>
  <si>
    <t>민경석</t>
  </si>
  <si>
    <t>경기도의회 양평군 도의원 간담회 대금 지급</t>
  </si>
  <si>
    <t>도의원 등</t>
  </si>
  <si>
    <t>경원선</t>
  </si>
  <si>
    <t>조의금 지출(용문119안전센터 소방위 안** 부친 별세)</t>
  </si>
  <si>
    <t>2020년 상반기 구급대원 간담회 간식비용 대금 지급(관서장/4차)</t>
  </si>
  <si>
    <t>신용카드</t>
  </si>
  <si>
    <t>소속직원 다과회 물품 구입 대금 지급(강상/4차)</t>
  </si>
  <si>
    <t>축의금 지출(119구급대 소방교 국현우 본인 결혼)</t>
  </si>
  <si>
    <t>2020년 상반기 퇴직 소방공무원 격려 간담회 대금 지급</t>
  </si>
  <si>
    <t>퇴직 소방공무원</t>
  </si>
  <si>
    <t>최진미</t>
  </si>
  <si>
    <t>양평소방서 소방청사 신축추진 업무협조를 위한 간담회 소요물품 구입</t>
  </si>
  <si>
    <t>홍석인</t>
  </si>
  <si>
    <t>예산현액</t>
  </si>
  <si>
    <t>자금배정액</t>
  </si>
  <si>
    <t>자금배정
가능액</t>
  </si>
  <si>
    <t>효율적인 지휘체계 구축을 위한 인근관서 관서장 정담회 대금 지급</t>
  </si>
  <si>
    <t>인근 관서장</t>
  </si>
  <si>
    <t>임찬영</t>
  </si>
  <si>
    <t>사용%</t>
  </si>
  <si>
    <t>조의금 지출(용문119안전센터 소방위 이정식 빙부 별세)</t>
  </si>
  <si>
    <t>소통과 화합을 위한 직원 간담회 소요경비 지급요청(강상/5차)</t>
  </si>
  <si>
    <t>강상</t>
  </si>
  <si>
    <t>신용카드</t>
  </si>
  <si>
    <t>부속실 운영(내방객 제공) 물품 구입</t>
  </si>
  <si>
    <t>조의금 지출(119구급대 소방장 강라영 시부 별세)</t>
  </si>
  <si>
    <t>간담회/식사</t>
  </si>
  <si>
    <t>경조사비</t>
  </si>
  <si>
    <t>물품구입</t>
  </si>
  <si>
    <t>기타</t>
  </si>
  <si>
    <t>신용카드</t>
  </si>
  <si>
    <t>119시민수상구조대원</t>
  </si>
  <si>
    <t>김영훈</t>
  </si>
  <si>
    <t>과일장터</t>
  </si>
  <si>
    <t>참외7 박스</t>
  </si>
  <si>
    <t>119시민수상구조대 격려물품 구입</t>
  </si>
  <si>
    <t>출산 직원 축하물품 구입(소방장 송현호, 소방교 남우현)</t>
  </si>
  <si>
    <t>집행률</t>
  </si>
  <si>
    <t>하절기 직원 노고 격려 물품 대금 지급 건의</t>
  </si>
  <si>
    <t>강상</t>
  </si>
  <si>
    <t>소통과 화합을 위한 직원 간담회 소요경비 지급요청(강상/6차)</t>
  </si>
  <si>
    <t>출산 직원 축하물품 구입(소방장 홍성대)</t>
  </si>
  <si>
    <t>경기도의원</t>
  </si>
  <si>
    <t>임찬영</t>
  </si>
  <si>
    <t>광이원</t>
  </si>
  <si>
    <t>코로나19 대응관련 관서장 보건소 방문에
따른 격려물품 구입</t>
  </si>
  <si>
    <t>유관기관(보건소)</t>
  </si>
  <si>
    <t>하나로마트</t>
  </si>
  <si>
    <t>박카스5박스</t>
  </si>
  <si>
    <t>경기도의원 정담회</t>
  </si>
  <si>
    <t>조의금 지출(용문119안전센터 소방위 황순우 빙부 별세)</t>
  </si>
  <si>
    <t>원활한 부속실 운영(내방객 접대)을 위한 음료 및 다과재료 구입</t>
  </si>
  <si>
    <t>기타</t>
  </si>
  <si>
    <t>구급대</t>
  </si>
  <si>
    <t>추석 명절 맞이 격려품 구입(명절선물)</t>
  </si>
  <si>
    <t>수난</t>
  </si>
  <si>
    <t>광이원</t>
  </si>
  <si>
    <t>추석명절맞이 양평 교육지원청 교육장 내방에 따른 정담회</t>
  </si>
  <si>
    <t>교육지원청 교육장 
포함 4명</t>
  </si>
  <si>
    <t>합계</t>
  </si>
  <si>
    <t>직원 격려품 구입(추석 명절 선물)</t>
  </si>
  <si>
    <t>명절선물</t>
  </si>
  <si>
    <t>추석 명절 맞이 선물 및 격려품 구입</t>
  </si>
  <si>
    <t>명절선물</t>
  </si>
  <si>
    <t>2020년도 추석명절 직원 격려</t>
  </si>
  <si>
    <t>현금</t>
  </si>
  <si>
    <t>사용처</t>
  </si>
  <si>
    <t>관서장 간부 직원 격려 정담회</t>
  </si>
  <si>
    <t>용갈비탕</t>
  </si>
  <si>
    <t>서장 포함 6명</t>
  </si>
  <si>
    <t>태창마트,알파문고 등</t>
  </si>
  <si>
    <t>기타</t>
  </si>
  <si>
    <t>내방객 등</t>
  </si>
  <si>
    <t>활기찬 직장 분위기 조성을 위한 직원 감단회</t>
  </si>
  <si>
    <t>대장 포함 1팀 6명</t>
  </si>
  <si>
    <t>명륜진사갈비</t>
  </si>
  <si>
    <t>2020년 道 소방장비 확인점검 준비 노고 격려품 구입</t>
  </si>
  <si>
    <t>전직원</t>
  </si>
  <si>
    <t>여의도떡방</t>
  </si>
  <si>
    <t>내근 직원</t>
  </si>
  <si>
    <t>소방사 정제관</t>
  </si>
  <si>
    <t>광주광역시
펠리체홀</t>
  </si>
  <si>
    <t>소방장 황상엽</t>
  </si>
  <si>
    <t>롯데쇼핑</t>
  </si>
  <si>
    <t>출산직원 격려물품 구입(구급대 소방장 황상엽)</t>
  </si>
  <si>
    <t>(2020년 시책추진업무추진비)</t>
  </si>
  <si>
    <t>(2020년 정원가산업무추진비)</t>
  </si>
  <si>
    <t>(2020년 기관운영업무추진비)</t>
  </si>
  <si>
    <t>2020년 행정사무감사 준비 직원 격려품 구입</t>
  </si>
  <si>
    <t>브라운스마일</t>
  </si>
  <si>
    <t>소방위 안광환</t>
  </si>
  <si>
    <t>가모스하우스웨딩</t>
  </si>
  <si>
    <t>무기계약 김미숙</t>
  </si>
  <si>
    <t>서울성모 장례식장</t>
  </si>
  <si>
    <t xml:space="preserve">긴급차량 우선신호시스템 유관기관 간담회 </t>
  </si>
  <si>
    <t>김영하</t>
  </si>
  <si>
    <t>개성집</t>
  </si>
  <si>
    <t>소방서 8, 교통과, 경찰서 등 5명</t>
  </si>
  <si>
    <t>소통과 화합을 위한 직원 간담회 소요경비 대금 지급</t>
  </si>
  <si>
    <t>강상센터장 포함 9명(2팀)</t>
  </si>
  <si>
    <t>진양숯불갈비</t>
  </si>
  <si>
    <t>용문센터장 포함 16명(2팀)</t>
  </si>
  <si>
    <t>진양숯불갈비</t>
  </si>
  <si>
    <t>마유산 갈비</t>
  </si>
  <si>
    <t>서장 포함 10명(소방행정과)</t>
  </si>
  <si>
    <t>축의금 지출(119구조대 소방사 정제관 본인 결혼)</t>
  </si>
  <si>
    <t>조의금 지출(용문119안전센터 무기계약근로자 김미숙)</t>
  </si>
  <si>
    <t>행정사무감사 준비 직원 노고 격려 식사</t>
  </si>
  <si>
    <t>축의금 지출(용문119안전센터 소방위 안광환 자녀 결혼)</t>
  </si>
  <si>
    <t>서장 포함 16명(현장대응단)</t>
  </si>
  <si>
    <t>개성집</t>
  </si>
  <si>
    <t>태창할인마트</t>
  </si>
  <si>
    <t>소편제 영상제작 참여 직원 격려 정담회</t>
  </si>
  <si>
    <t>서장 포함 10명</t>
  </si>
  <si>
    <t>백운가든</t>
  </si>
  <si>
    <t>소통과 화합을 위한 직원 간담회</t>
  </si>
  <si>
    <t>대장 포함 3팀 6명</t>
  </si>
  <si>
    <t>용담만물장어 연잎밥</t>
  </si>
  <si>
    <t>대장 포함 2팀 6명</t>
  </si>
  <si>
    <t>양수리 한옥집</t>
  </si>
  <si>
    <t>창범이네맛집</t>
  </si>
  <si>
    <t>대장 포함 6명(3팀)</t>
  </si>
  <si>
    <t>대장 포함 5명(2팀)</t>
  </si>
  <si>
    <t>우창갈비</t>
  </si>
  <si>
    <t>양평갈매기집</t>
  </si>
  <si>
    <t>활기찬 직장 분위기 조성을 위한 직원 간담회</t>
  </si>
  <si>
    <t>활기찬 직장 분위기 조성을 위한 직원 격려 간식 구입</t>
  </si>
  <si>
    <t>구급대 전직원</t>
  </si>
  <si>
    <t>맘스터치</t>
  </si>
  <si>
    <t>직원 사기진작을 위한 생일자(상품권)구입</t>
  </si>
  <si>
    <t>전윤탁</t>
  </si>
  <si>
    <t>㈜코나아이</t>
  </si>
  <si>
    <t>쿠팡</t>
  </si>
  <si>
    <t>공흥센터 전직원</t>
  </si>
  <si>
    <t>직원 격려품 구입(수건)</t>
  </si>
  <si>
    <t>소속 직원 격려물품 구입</t>
  </si>
  <si>
    <t>강산센터 전직원</t>
  </si>
  <si>
    <t>남한강마트</t>
  </si>
  <si>
    <t>지역화폐 무기명 카드 충전</t>
  </si>
  <si>
    <t>용문센터장 포함 16명</t>
  </si>
  <si>
    <t>피자스쿨</t>
  </si>
  <si>
    <t>구조·구급대원 간담회 물품 구입</t>
  </si>
  <si>
    <t>구조구급대원</t>
  </si>
  <si>
    <t>과일장터</t>
  </si>
  <si>
    <t>성탄절 및 연말연시 특별경계기간 직원 격려물품 구입</t>
  </si>
  <si>
    <t>명신떡집</t>
  </si>
  <si>
    <t>소방홍보물품(냉방객 기념품-서바이벌키트) 구입</t>
  </si>
  <si>
    <t>소방홍보물품(냉방객 기념품-10K자동우산) 구입</t>
  </si>
  <si>
    <t>내방객</t>
  </si>
  <si>
    <t>이근영</t>
  </si>
  <si>
    <t>보아기프트</t>
  </si>
  <si>
    <t>판촉세상</t>
  </si>
</sst>
</file>

<file path=xl/styles.xml><?xml version="1.0" encoding="utf-8"?>
<styleSheet xmlns="http://schemas.openxmlformats.org/spreadsheetml/2006/main">
  <numFmts count="25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-412]yyyy&quot;년&quot;\ m&quot;월&quot;\ d&quot;일&quot;\ dddd"/>
    <numFmt numFmtId="178" formatCode="#,##0_);[Red]\(#,##0\)"/>
    <numFmt numFmtId="179" formatCode="mmm/yyyy"/>
    <numFmt numFmtId="180" formatCode="#,##0.0"/>
    <numFmt numFmtId="181" formatCode="mm&quot;월&quot;\ dd&quot;일&quot;"/>
    <numFmt numFmtId="182" formatCode="#,##0;[Red]#,##0"/>
    <numFmt numFmtId="183" formatCode="m&quot;월&quot;\ d&quot;일&quot;;@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%"/>
  </numFmts>
  <fonts count="74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14"/>
      <color indexed="8"/>
      <name val="휴먼명조,한컴돋움"/>
      <family val="3"/>
    </font>
    <font>
      <sz val="10"/>
      <name val="Arial"/>
      <family val="2"/>
    </font>
    <font>
      <sz val="11"/>
      <name val="돋움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맑은 고딕"/>
      <family val="3"/>
    </font>
    <font>
      <sz val="10"/>
      <color indexed="8"/>
      <name val="한양중고딕,한컴돋움"/>
      <family val="3"/>
    </font>
    <font>
      <b/>
      <sz val="10"/>
      <color indexed="8"/>
      <name val="굴림"/>
      <family val="3"/>
    </font>
    <font>
      <sz val="10"/>
      <color indexed="8"/>
      <name val="굴림"/>
      <family val="3"/>
    </font>
    <font>
      <sz val="10"/>
      <color indexed="8"/>
      <name val="맑은 고딕"/>
      <family val="3"/>
    </font>
    <font>
      <sz val="11"/>
      <color indexed="63"/>
      <name val="맑은 고딕"/>
      <family val="3"/>
    </font>
    <font>
      <sz val="11"/>
      <name val="맑은 고딕"/>
      <family val="3"/>
    </font>
    <font>
      <sz val="20"/>
      <color indexed="8"/>
      <name val="HY헤드라인M"/>
      <family val="1"/>
    </font>
    <font>
      <sz val="16"/>
      <color indexed="8"/>
      <name val="HY헤드라인M"/>
      <family val="1"/>
    </font>
    <font>
      <b/>
      <sz val="10"/>
      <color indexed="8"/>
      <name val="맑은 고딕"/>
      <family val="3"/>
    </font>
    <font>
      <b/>
      <sz val="14"/>
      <color indexed="8"/>
      <name val="맑은 고딕"/>
      <family val="3"/>
    </font>
    <font>
      <u val="single"/>
      <sz val="14"/>
      <color indexed="8"/>
      <name val="휴먼명조,한컴돋움"/>
      <family val="3"/>
    </font>
    <font>
      <b/>
      <sz val="14"/>
      <color indexed="8"/>
      <name val="휴먼명조,한컴돋움"/>
      <family val="3"/>
    </font>
    <font>
      <sz val="10"/>
      <color indexed="8"/>
      <name val="휴먼명조,한컴돋움"/>
      <family val="3"/>
    </font>
    <font>
      <sz val="9"/>
      <color indexed="8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맑은 고딕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맑은 고딕"/>
      <family val="3"/>
    </font>
    <font>
      <sz val="10"/>
      <color theme="1"/>
      <name val="한양중고딕,한컴돋움"/>
      <family val="3"/>
    </font>
    <font>
      <b/>
      <sz val="10"/>
      <color theme="1"/>
      <name val="굴림"/>
      <family val="3"/>
    </font>
    <font>
      <sz val="10"/>
      <color theme="1"/>
      <name val="굴림"/>
      <family val="3"/>
    </font>
    <font>
      <sz val="10"/>
      <color theme="1"/>
      <name val="Calibri"/>
      <family val="3"/>
    </font>
    <font>
      <sz val="11"/>
      <color rgb="FF333333"/>
      <name val="Calibri"/>
      <family val="3"/>
    </font>
    <font>
      <sz val="11"/>
      <name val="Calibri"/>
      <family val="3"/>
    </font>
    <font>
      <sz val="10"/>
      <color theme="1"/>
      <name val="Cambria"/>
      <family val="3"/>
    </font>
    <font>
      <sz val="11"/>
      <color theme="1"/>
      <name val="Cambria"/>
      <family val="3"/>
    </font>
    <font>
      <sz val="11"/>
      <name val="Cambria"/>
      <family val="3"/>
    </font>
    <font>
      <sz val="11"/>
      <color indexed="8"/>
      <name val="Cambria"/>
      <family val="3"/>
    </font>
    <font>
      <sz val="20"/>
      <color theme="1"/>
      <name val="HY헤드라인M"/>
      <family val="1"/>
    </font>
    <font>
      <sz val="16"/>
      <color theme="1"/>
      <name val="HY헤드라인M"/>
      <family val="1"/>
    </font>
    <font>
      <b/>
      <sz val="10"/>
      <color theme="1"/>
      <name val="Cambria"/>
      <family val="3"/>
    </font>
    <font>
      <u val="single"/>
      <sz val="14"/>
      <color theme="1"/>
      <name val="휴먼명조,한컴돋움"/>
      <family val="3"/>
    </font>
    <font>
      <b/>
      <sz val="14"/>
      <color theme="1"/>
      <name val="휴먼명조,한컴돋움"/>
      <family val="3"/>
    </font>
    <font>
      <sz val="10"/>
      <color theme="1"/>
      <name val="휴먼명조,한컴돋움"/>
      <family val="3"/>
    </font>
    <font>
      <b/>
      <sz val="14"/>
      <color theme="1"/>
      <name val="Cambria"/>
      <family val="3"/>
    </font>
    <font>
      <sz val="9"/>
      <color indexed="8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thin">
        <color indexed="8"/>
      </left>
      <right style="medium"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>
        <color indexed="8"/>
      </left>
      <right/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/>
    </border>
    <border>
      <left style="medium"/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/>
      <top style="medium">
        <color indexed="8"/>
      </top>
      <bottom style="thin">
        <color indexed="8"/>
      </bottom>
    </border>
    <border>
      <left style="medium"/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medium">
        <color indexed="8"/>
      </right>
      <top style="thin">
        <color indexed="8"/>
      </top>
      <bottom style="thin"/>
    </border>
    <border>
      <left style="medium"/>
      <right style="medium">
        <color indexed="8"/>
      </right>
      <top>
        <color indexed="63"/>
      </top>
      <bottom style="medium"/>
    </border>
    <border>
      <left style="medium">
        <color indexed="8"/>
      </left>
      <right/>
      <top style="thin">
        <color indexed="8"/>
      </top>
      <bottom style="medium"/>
    </border>
    <border>
      <left style="medium">
        <color indexed="8"/>
      </left>
      <right style="medium"/>
      <top style="thin">
        <color indexed="8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>
        <color indexed="8"/>
      </left>
      <right style="medium">
        <color indexed="8"/>
      </right>
      <top style="medium"/>
      <bottom/>
    </border>
    <border>
      <left style="medium">
        <color indexed="8"/>
      </left>
      <right/>
      <top style="medium"/>
      <bottom style="medium">
        <color indexed="8"/>
      </bottom>
    </border>
    <border>
      <left/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thin"/>
      <right style="thin"/>
      <top style="medium"/>
      <bottom style="thin"/>
    </border>
    <border>
      <left style="medium"/>
      <right style="medium">
        <color indexed="8"/>
      </right>
      <top style="medium"/>
      <bottom/>
    </border>
    <border>
      <left style="medium"/>
      <right style="medium">
        <color indexed="8"/>
      </right>
      <top/>
      <bottom style="medium">
        <color indexed="8"/>
      </bottom>
    </border>
    <border>
      <left style="medium">
        <color indexed="8"/>
      </left>
      <right/>
      <top style="medium"/>
      <bottom/>
    </border>
    <border>
      <left style="medium">
        <color indexed="8"/>
      </left>
      <right/>
      <top/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 style="medium"/>
      <top style="medium"/>
      <bottom/>
    </border>
    <border>
      <left style="medium">
        <color indexed="8"/>
      </left>
      <right style="medium"/>
      <top/>
      <bottom style="medium">
        <color indexed="8"/>
      </bottom>
    </border>
    <border>
      <left style="thin"/>
      <right style="medium"/>
      <top style="medium"/>
      <bottom style="thin"/>
    </border>
    <border>
      <left style="medium">
        <color indexed="8"/>
      </left>
      <right/>
      <top style="medium">
        <color indexed="8"/>
      </top>
      <bottom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/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/>
      <right/>
      <top/>
      <bottom style="medium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32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0" fillId="26" borderId="1" applyNumberFormat="0" applyAlignment="0" applyProtection="0"/>
    <xf numFmtId="0" fontId="40" fillId="26" borderId="1" applyNumberFormat="0" applyAlignment="0" applyProtection="0"/>
    <xf numFmtId="0" fontId="40" fillId="26" borderId="1" applyNumberFormat="0" applyAlignment="0" applyProtection="0"/>
    <xf numFmtId="0" fontId="40" fillId="26" borderId="1" applyNumberFormat="0" applyAlignment="0" applyProtection="0"/>
    <xf numFmtId="0" fontId="40" fillId="26" borderId="1" applyNumberFormat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1" fillId="28" borderId="2" applyNumberFormat="0" applyFont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9" fontId="1" fillId="0" borderId="0" applyFont="0" applyFill="0" applyBorder="0" applyAlignment="0" applyProtection="0"/>
    <xf numFmtId="0" fontId="42" fillId="29" borderId="0" applyNumberFormat="0" applyBorder="0" applyAlignment="0" applyProtection="0"/>
    <xf numFmtId="0" fontId="42" fillId="29" borderId="0" applyNumberFormat="0" applyBorder="0" applyAlignment="0" applyProtection="0"/>
    <xf numFmtId="0" fontId="42" fillId="29" borderId="0" applyNumberFormat="0" applyBorder="0" applyAlignment="0" applyProtection="0"/>
    <xf numFmtId="0" fontId="42" fillId="29" borderId="0" applyNumberFormat="0" applyBorder="0" applyAlignment="0" applyProtection="0"/>
    <xf numFmtId="0" fontId="42" fillId="29" borderId="0" applyNumberFormat="0" applyBorder="0" applyAlignment="0" applyProtection="0"/>
    <xf numFmtId="0" fontId="42" fillId="29" borderId="0" applyNumberFormat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3" applyNumberFormat="0" applyAlignment="0" applyProtection="0"/>
    <xf numFmtId="0" fontId="44" fillId="30" borderId="3" applyNumberFormat="0" applyAlignment="0" applyProtection="0"/>
    <xf numFmtId="0" fontId="44" fillId="30" borderId="3" applyNumberFormat="0" applyAlignment="0" applyProtection="0"/>
    <xf numFmtId="0" fontId="44" fillId="30" borderId="3" applyNumberFormat="0" applyAlignment="0" applyProtection="0"/>
    <xf numFmtId="0" fontId="44" fillId="30" borderId="3" applyNumberFormat="0" applyAlignment="0" applyProtection="0"/>
    <xf numFmtId="0" fontId="44" fillId="30" borderId="3" applyNumberFormat="0" applyAlignment="0" applyProtection="0"/>
    <xf numFmtId="0" fontId="44" fillId="30" borderId="3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0" borderId="4" applyNumberFormat="0" applyFill="0" applyAlignment="0" applyProtection="0"/>
    <xf numFmtId="0" fontId="45" fillId="0" borderId="4" applyNumberFormat="0" applyFill="0" applyAlignment="0" applyProtection="0"/>
    <xf numFmtId="0" fontId="45" fillId="0" borderId="4" applyNumberFormat="0" applyFill="0" applyAlignment="0" applyProtection="0"/>
    <xf numFmtId="0" fontId="45" fillId="0" borderId="4" applyNumberFormat="0" applyFill="0" applyAlignment="0" applyProtection="0"/>
    <xf numFmtId="0" fontId="45" fillId="0" borderId="4" applyNumberFormat="0" applyFill="0" applyAlignment="0" applyProtection="0"/>
    <xf numFmtId="0" fontId="45" fillId="0" borderId="4" applyNumberFormat="0" applyFill="0" applyAlignment="0" applyProtection="0"/>
    <xf numFmtId="0" fontId="45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7" fillId="0" borderId="5" applyNumberFormat="0" applyFill="0" applyAlignment="0" applyProtection="0"/>
    <xf numFmtId="0" fontId="47" fillId="0" borderId="5" applyNumberFormat="0" applyFill="0" applyAlignment="0" applyProtection="0"/>
    <xf numFmtId="0" fontId="47" fillId="0" borderId="5" applyNumberFormat="0" applyFill="0" applyAlignment="0" applyProtection="0"/>
    <xf numFmtId="0" fontId="47" fillId="0" borderId="5" applyNumberFormat="0" applyFill="0" applyAlignment="0" applyProtection="0"/>
    <xf numFmtId="0" fontId="47" fillId="0" borderId="5" applyNumberFormat="0" applyFill="0" applyAlignment="0" applyProtection="0"/>
    <xf numFmtId="0" fontId="47" fillId="0" borderId="5" applyNumberFormat="0" applyFill="0" applyAlignment="0" applyProtection="0"/>
    <xf numFmtId="0" fontId="48" fillId="31" borderId="1" applyNumberFormat="0" applyAlignment="0" applyProtection="0"/>
    <xf numFmtId="0" fontId="48" fillId="31" borderId="1" applyNumberFormat="0" applyAlignment="0" applyProtection="0"/>
    <xf numFmtId="0" fontId="48" fillId="31" borderId="1" applyNumberFormat="0" applyAlignment="0" applyProtection="0"/>
    <xf numFmtId="0" fontId="48" fillId="31" borderId="1" applyNumberFormat="0" applyAlignment="0" applyProtection="0"/>
    <xf numFmtId="0" fontId="48" fillId="31" borderId="1" applyNumberFormat="0" applyAlignment="0" applyProtection="0"/>
    <xf numFmtId="0" fontId="48" fillId="31" borderId="1" applyNumberFormat="0" applyAlignment="0" applyProtection="0"/>
    <xf numFmtId="0" fontId="48" fillId="31" borderId="1" applyNumberFormat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0" fillId="0" borderId="6" applyNumberFormat="0" applyFill="0" applyAlignment="0" applyProtection="0"/>
    <xf numFmtId="0" fontId="50" fillId="0" borderId="6" applyNumberFormat="0" applyFill="0" applyAlignment="0" applyProtection="0"/>
    <xf numFmtId="0" fontId="50" fillId="0" borderId="6" applyNumberFormat="0" applyFill="0" applyAlignment="0" applyProtection="0"/>
    <xf numFmtId="0" fontId="50" fillId="0" borderId="6" applyNumberFormat="0" applyFill="0" applyAlignment="0" applyProtection="0"/>
    <xf numFmtId="0" fontId="50" fillId="0" borderId="6" applyNumberFormat="0" applyFill="0" applyAlignment="0" applyProtection="0"/>
    <xf numFmtId="0" fontId="50" fillId="0" borderId="6" applyNumberFormat="0" applyFill="0" applyAlignment="0" applyProtection="0"/>
    <xf numFmtId="0" fontId="49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51" fillId="0" borderId="7" applyNumberFormat="0" applyFill="0" applyAlignment="0" applyProtection="0"/>
    <xf numFmtId="0" fontId="51" fillId="0" borderId="7" applyNumberFormat="0" applyFill="0" applyAlignment="0" applyProtection="0"/>
    <xf numFmtId="0" fontId="51" fillId="0" borderId="7" applyNumberFormat="0" applyFill="0" applyAlignment="0" applyProtection="0"/>
    <xf numFmtId="0" fontId="51" fillId="0" borderId="7" applyNumberFormat="0" applyFill="0" applyAlignment="0" applyProtection="0"/>
    <xf numFmtId="0" fontId="51" fillId="0" borderId="7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8" applyNumberFormat="0" applyFill="0" applyAlignment="0" applyProtection="0"/>
    <xf numFmtId="0" fontId="52" fillId="0" borderId="8" applyNumberFormat="0" applyFill="0" applyAlignment="0" applyProtection="0"/>
    <xf numFmtId="0" fontId="52" fillId="0" borderId="8" applyNumberFormat="0" applyFill="0" applyAlignment="0" applyProtection="0"/>
    <xf numFmtId="0" fontId="52" fillId="0" borderId="8" applyNumberFormat="0" applyFill="0" applyAlignment="0" applyProtection="0"/>
    <xf numFmtId="0" fontId="52" fillId="0" borderId="8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3" fillId="32" borderId="0" applyNumberFormat="0" applyBorder="0" applyAlignment="0" applyProtection="0"/>
    <xf numFmtId="0" fontId="53" fillId="32" borderId="0" applyNumberFormat="0" applyBorder="0" applyAlignment="0" applyProtection="0"/>
    <xf numFmtId="0" fontId="53" fillId="32" borderId="0" applyNumberFormat="0" applyBorder="0" applyAlignment="0" applyProtection="0"/>
    <xf numFmtId="0" fontId="53" fillId="32" borderId="0" applyNumberFormat="0" applyBorder="0" applyAlignment="0" applyProtection="0"/>
    <xf numFmtId="0" fontId="53" fillId="32" borderId="0" applyNumberFormat="0" applyBorder="0" applyAlignment="0" applyProtection="0"/>
    <xf numFmtId="0" fontId="53" fillId="32" borderId="0" applyNumberFormat="0" applyBorder="0" applyAlignment="0" applyProtection="0"/>
    <xf numFmtId="0" fontId="53" fillId="32" borderId="0" applyNumberFormat="0" applyBorder="0" applyAlignment="0" applyProtection="0"/>
    <xf numFmtId="0" fontId="54" fillId="26" borderId="9" applyNumberFormat="0" applyAlignment="0" applyProtection="0"/>
    <xf numFmtId="0" fontId="54" fillId="26" borderId="9" applyNumberFormat="0" applyAlignment="0" applyProtection="0"/>
    <xf numFmtId="0" fontId="54" fillId="26" borderId="9" applyNumberFormat="0" applyAlignment="0" applyProtection="0"/>
    <xf numFmtId="0" fontId="54" fillId="26" borderId="9" applyNumberFormat="0" applyAlignment="0" applyProtection="0"/>
    <xf numFmtId="0" fontId="54" fillId="26" borderId="9" applyNumberFormat="0" applyAlignment="0" applyProtection="0"/>
    <xf numFmtId="0" fontId="54" fillId="26" borderId="9" applyNumberFormat="0" applyAlignment="0" applyProtection="0"/>
    <xf numFmtId="0" fontId="54" fillId="26" borderId="9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0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4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5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55" fillId="0" borderId="0" applyNumberFormat="0" applyFill="0" applyBorder="0" applyAlignment="0" applyProtection="0"/>
  </cellStyleXfs>
  <cellXfs count="233"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56" fillId="33" borderId="10" xfId="0" applyFont="1" applyFill="1" applyBorder="1" applyAlignment="1">
      <alignment horizontal="center" vertical="center" wrapText="1"/>
    </xf>
    <xf numFmtId="0" fontId="56" fillId="0" borderId="11" xfId="0" applyFont="1" applyBorder="1" applyAlignment="1">
      <alignment horizontal="center" vertical="center" wrapText="1"/>
    </xf>
    <xf numFmtId="0" fontId="56" fillId="0" borderId="12" xfId="0" applyFont="1" applyBorder="1" applyAlignment="1">
      <alignment horizontal="center" vertical="center" wrapText="1"/>
    </xf>
    <xf numFmtId="178" fontId="57" fillId="0" borderId="13" xfId="0" applyNumberFormat="1" applyFont="1" applyBorder="1" applyAlignment="1">
      <alignment horizontal="center" vertical="center" wrapText="1"/>
    </xf>
    <xf numFmtId="0" fontId="56" fillId="33" borderId="14" xfId="0" applyFont="1" applyFill="1" applyBorder="1" applyAlignment="1">
      <alignment horizontal="center" vertical="center" wrapText="1"/>
    </xf>
    <xf numFmtId="0" fontId="56" fillId="33" borderId="15" xfId="0" applyFont="1" applyFill="1" applyBorder="1" applyAlignment="1">
      <alignment horizontal="center" vertical="center" wrapText="1"/>
    </xf>
    <xf numFmtId="0" fontId="56" fillId="33" borderId="14" xfId="0" applyFont="1" applyFill="1" applyBorder="1" applyAlignment="1">
      <alignment horizontal="center" vertical="center" wrapText="1"/>
    </xf>
    <xf numFmtId="0" fontId="56" fillId="33" borderId="15" xfId="0" applyFont="1" applyFill="1" applyBorder="1" applyAlignment="1">
      <alignment horizontal="center" vertical="center" wrapText="1"/>
    </xf>
    <xf numFmtId="3" fontId="56" fillId="0" borderId="12" xfId="0" applyNumberFormat="1" applyFont="1" applyBorder="1" applyAlignment="1">
      <alignment horizontal="center" vertical="center" wrapText="1"/>
    </xf>
    <xf numFmtId="178" fontId="0" fillId="0" borderId="0" xfId="0" applyNumberFormat="1" applyFont="1" applyAlignment="1">
      <alignment vertical="center"/>
    </xf>
    <xf numFmtId="0" fontId="58" fillId="0" borderId="16" xfId="0" applyFont="1" applyBorder="1" applyAlignment="1">
      <alignment horizontal="center" vertical="center" wrapText="1"/>
    </xf>
    <xf numFmtId="0" fontId="59" fillId="0" borderId="17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176" fontId="56" fillId="0" borderId="12" xfId="0" applyNumberFormat="1" applyFont="1" applyBorder="1" applyAlignment="1">
      <alignment horizontal="right" vertical="center" wrapText="1"/>
    </xf>
    <xf numFmtId="176" fontId="56" fillId="0" borderId="11" xfId="0" applyNumberFormat="1" applyFont="1" applyBorder="1" applyAlignment="1">
      <alignment horizontal="right" vertical="center" wrapText="1"/>
    </xf>
    <xf numFmtId="0" fontId="57" fillId="0" borderId="13" xfId="0" applyFont="1" applyBorder="1" applyAlignment="1">
      <alignment horizontal="center" vertical="center" wrapText="1"/>
    </xf>
    <xf numFmtId="0" fontId="59" fillId="0" borderId="18" xfId="0" applyFont="1" applyBorder="1" applyAlignment="1">
      <alignment horizontal="center" vertical="center" wrapText="1"/>
    </xf>
    <xf numFmtId="41" fontId="60" fillId="0" borderId="19" xfId="235" applyFont="1" applyFill="1" applyBorder="1" applyAlignment="1">
      <alignment horizontal="right" vertical="center"/>
    </xf>
    <xf numFmtId="14" fontId="60" fillId="0" borderId="20" xfId="312" applyNumberFormat="1" applyFont="1" applyFill="1" applyBorder="1" applyAlignment="1">
      <alignment horizontal="center" vertical="center"/>
      <protection/>
    </xf>
    <xf numFmtId="0" fontId="58" fillId="0" borderId="21" xfId="0" applyFont="1" applyBorder="1" applyAlignment="1">
      <alignment horizontal="center" vertical="center" wrapText="1"/>
    </xf>
    <xf numFmtId="0" fontId="57" fillId="0" borderId="19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3" fontId="60" fillId="0" borderId="19" xfId="0" applyNumberFormat="1" applyFont="1" applyFill="1" applyBorder="1" applyAlignment="1">
      <alignment horizontal="right" vertical="center"/>
    </xf>
    <xf numFmtId="14" fontId="61" fillId="0" borderId="20" xfId="323" applyNumberFormat="1" applyFont="1" applyFill="1" applyBorder="1" applyAlignment="1">
      <alignment horizontal="center" vertical="center"/>
    </xf>
    <xf numFmtId="0" fontId="0" fillId="0" borderId="21" xfId="0" applyFont="1" applyBorder="1" applyAlignment="1">
      <alignment horizontal="center" vertical="center" wrapText="1"/>
    </xf>
    <xf numFmtId="178" fontId="57" fillId="0" borderId="19" xfId="0" applyNumberFormat="1" applyFont="1" applyBorder="1" applyAlignment="1">
      <alignment horizontal="right" vertical="center" wrapText="1"/>
    </xf>
    <xf numFmtId="41" fontId="56" fillId="0" borderId="12" xfId="234" applyFont="1" applyBorder="1" applyAlignment="1">
      <alignment horizontal="right" vertical="center" wrapText="1"/>
    </xf>
    <xf numFmtId="41" fontId="56" fillId="0" borderId="22" xfId="234" applyFont="1" applyBorder="1" applyAlignment="1">
      <alignment horizontal="right" vertical="center" wrapText="1"/>
    </xf>
    <xf numFmtId="0" fontId="0" fillId="0" borderId="19" xfId="0" applyFont="1" applyBorder="1" applyAlignment="1">
      <alignment vertical="center"/>
    </xf>
    <xf numFmtId="0" fontId="0" fillId="0" borderId="19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78" fontId="62" fillId="0" borderId="11" xfId="236" applyNumberFormat="1" applyFont="1" applyBorder="1" applyAlignment="1">
      <alignment horizontal="center" vertical="center" wrapText="1"/>
    </xf>
    <xf numFmtId="178" fontId="62" fillId="0" borderId="23" xfId="236" applyNumberFormat="1" applyFont="1" applyBorder="1" applyAlignment="1">
      <alignment horizontal="center" vertical="center" wrapText="1"/>
    </xf>
    <xf numFmtId="178" fontId="62" fillId="0" borderId="24" xfId="236" applyNumberFormat="1" applyFont="1" applyBorder="1" applyAlignment="1">
      <alignment horizontal="center" vertical="center" wrapText="1"/>
    </xf>
    <xf numFmtId="178" fontId="63" fillId="0" borderId="19" xfId="0" applyNumberFormat="1" applyFont="1" applyBorder="1" applyAlignment="1">
      <alignment horizontal="center" vertical="center" wrapText="1"/>
    </xf>
    <xf numFmtId="178" fontId="64" fillId="34" borderId="19" xfId="235" applyNumberFormat="1" applyFont="1" applyFill="1" applyBorder="1" applyAlignment="1">
      <alignment horizontal="center" vertical="center"/>
    </xf>
    <xf numFmtId="178" fontId="63" fillId="0" borderId="19" xfId="0" applyNumberFormat="1" applyFont="1" applyBorder="1" applyAlignment="1">
      <alignment horizontal="center" vertical="center"/>
    </xf>
    <xf numFmtId="178" fontId="63" fillId="0" borderId="0" xfId="0" applyNumberFormat="1" applyFont="1" applyAlignment="1">
      <alignment horizontal="center" vertical="center"/>
    </xf>
    <xf numFmtId="0" fontId="62" fillId="2" borderId="10" xfId="0" applyFont="1" applyFill="1" applyBorder="1" applyAlignment="1">
      <alignment horizontal="center" vertical="center" wrapText="1"/>
    </xf>
    <xf numFmtId="0" fontId="62" fillId="0" borderId="25" xfId="0" applyFont="1" applyBorder="1" applyAlignment="1">
      <alignment horizontal="center" vertical="center" wrapText="1"/>
    </xf>
    <xf numFmtId="41" fontId="62" fillId="0" borderId="11" xfId="236" applyFont="1" applyBorder="1" applyAlignment="1">
      <alignment horizontal="right" vertical="center" wrapText="1"/>
    </xf>
    <xf numFmtId="41" fontId="62" fillId="0" borderId="11" xfId="236" applyFont="1" applyBorder="1" applyAlignment="1">
      <alignment horizontal="center" vertical="center" wrapText="1"/>
    </xf>
    <xf numFmtId="41" fontId="62" fillId="0" borderId="26" xfId="236" applyFont="1" applyBorder="1" applyAlignment="1">
      <alignment horizontal="right" vertical="center" wrapText="1"/>
    </xf>
    <xf numFmtId="0" fontId="62" fillId="0" borderId="27" xfId="0" applyFont="1" applyBorder="1" applyAlignment="1">
      <alignment horizontal="center" vertical="center" wrapText="1"/>
    </xf>
    <xf numFmtId="176" fontId="62" fillId="0" borderId="23" xfId="236" applyNumberFormat="1" applyFont="1" applyBorder="1" applyAlignment="1">
      <alignment horizontal="right" vertical="center" wrapText="1"/>
    </xf>
    <xf numFmtId="176" fontId="62" fillId="0" borderId="23" xfId="236" applyNumberFormat="1" applyFont="1" applyBorder="1" applyAlignment="1">
      <alignment horizontal="center" vertical="center" wrapText="1"/>
    </xf>
    <xf numFmtId="176" fontId="62" fillId="0" borderId="28" xfId="236" applyNumberFormat="1" applyFont="1" applyBorder="1" applyAlignment="1">
      <alignment horizontal="right" vertical="center" wrapText="1"/>
    </xf>
    <xf numFmtId="176" fontId="62" fillId="0" borderId="29" xfId="236" applyNumberFormat="1" applyFont="1" applyBorder="1" applyAlignment="1">
      <alignment horizontal="right" vertical="center" wrapText="1"/>
    </xf>
    <xf numFmtId="0" fontId="62" fillId="0" borderId="30" xfId="0" applyFont="1" applyBorder="1" applyAlignment="1">
      <alignment horizontal="center" vertical="center" wrapText="1"/>
    </xf>
    <xf numFmtId="0" fontId="62" fillId="0" borderId="31" xfId="0" applyFont="1" applyBorder="1" applyAlignment="1">
      <alignment horizontal="center" vertical="center" wrapText="1"/>
    </xf>
    <xf numFmtId="176" fontId="62" fillId="0" borderId="24" xfId="236" applyNumberFormat="1" applyFont="1" applyBorder="1" applyAlignment="1">
      <alignment horizontal="right" vertical="center" wrapText="1"/>
    </xf>
    <xf numFmtId="176" fontId="62" fillId="0" borderId="24" xfId="236" applyNumberFormat="1" applyFont="1" applyBorder="1" applyAlignment="1">
      <alignment horizontal="center" vertical="center" wrapText="1"/>
    </xf>
    <xf numFmtId="176" fontId="62" fillId="0" borderId="32" xfId="236" applyNumberFormat="1" applyFont="1" applyBorder="1" applyAlignment="1">
      <alignment horizontal="right" vertical="center" wrapText="1"/>
    </xf>
    <xf numFmtId="176" fontId="62" fillId="0" borderId="33" xfId="236" applyNumberFormat="1" applyFont="1" applyBorder="1" applyAlignment="1">
      <alignment horizontal="right" vertical="center" wrapText="1"/>
    </xf>
    <xf numFmtId="0" fontId="63" fillId="0" borderId="0" xfId="0" applyFont="1" applyAlignment="1">
      <alignment/>
    </xf>
    <xf numFmtId="0" fontId="63" fillId="0" borderId="0" xfId="0" applyFont="1" applyAlignment="1">
      <alignment vertical="center"/>
    </xf>
    <xf numFmtId="0" fontId="62" fillId="0" borderId="21" xfId="0" applyFont="1" applyBorder="1" applyAlignment="1">
      <alignment horizontal="center" vertical="center" wrapText="1"/>
    </xf>
    <xf numFmtId="14" fontId="64" fillId="34" borderId="20" xfId="323" applyNumberFormat="1" applyFont="1" applyFill="1" applyBorder="1" applyAlignment="1">
      <alignment horizontal="center" vertical="center"/>
    </xf>
    <xf numFmtId="0" fontId="64" fillId="34" borderId="19" xfId="323" applyNumberFormat="1" applyFont="1" applyFill="1" applyBorder="1" applyAlignment="1">
      <alignment horizontal="center" vertical="center"/>
    </xf>
    <xf numFmtId="0" fontId="65" fillId="0" borderId="34" xfId="0" applyFont="1" applyBorder="1" applyAlignment="1">
      <alignment horizontal="center" vertical="center" wrapText="1"/>
    </xf>
    <xf numFmtId="0" fontId="63" fillId="0" borderId="19" xfId="0" applyFont="1" applyBorder="1" applyAlignment="1">
      <alignment horizontal="center" vertical="center" wrapText="1"/>
    </xf>
    <xf numFmtId="0" fontId="63" fillId="0" borderId="21" xfId="0" applyFont="1" applyBorder="1" applyAlignment="1">
      <alignment horizontal="center" vertical="center" wrapText="1"/>
    </xf>
    <xf numFmtId="178" fontId="63" fillId="0" borderId="0" xfId="0" applyNumberFormat="1" applyFont="1" applyAlignment="1">
      <alignment vertical="center"/>
    </xf>
    <xf numFmtId="14" fontId="64" fillId="34" borderId="19" xfId="323" applyNumberFormat="1" applyFont="1" applyFill="1" applyBorder="1" applyAlignment="1">
      <alignment horizontal="center" vertical="center"/>
    </xf>
    <xf numFmtId="0" fontId="65" fillId="0" borderId="19" xfId="0" applyFont="1" applyBorder="1" applyAlignment="1">
      <alignment horizontal="center" vertical="center" wrapText="1"/>
    </xf>
    <xf numFmtId="0" fontId="63" fillId="0" borderId="19" xfId="0" applyFont="1" applyBorder="1" applyAlignment="1">
      <alignment horizontal="center" vertical="center"/>
    </xf>
    <xf numFmtId="0" fontId="63" fillId="0" borderId="19" xfId="0" applyFont="1" applyBorder="1" applyAlignment="1">
      <alignment vertical="center"/>
    </xf>
    <xf numFmtId="0" fontId="63" fillId="0" borderId="19" xfId="0" applyFont="1" applyBorder="1" applyAlignment="1">
      <alignment horizontal="center" vertical="center"/>
    </xf>
    <xf numFmtId="14" fontId="63" fillId="0" borderId="19" xfId="0" applyNumberFormat="1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63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/>
    </xf>
    <xf numFmtId="0" fontId="63" fillId="0" borderId="19" xfId="0" applyFont="1" applyBorder="1" applyAlignment="1">
      <alignment horizontal="center" vertical="center"/>
    </xf>
    <xf numFmtId="14" fontId="0" fillId="0" borderId="19" xfId="0" applyNumberFormat="1" applyFont="1" applyBorder="1" applyAlignment="1">
      <alignment horizontal="center" vertical="center"/>
    </xf>
    <xf numFmtId="14" fontId="61" fillId="0" borderId="35" xfId="323" applyNumberFormat="1" applyFont="1" applyFill="1" applyBorder="1" applyAlignment="1">
      <alignment horizontal="center" vertical="center"/>
    </xf>
    <xf numFmtId="0" fontId="0" fillId="0" borderId="36" xfId="0" applyFont="1" applyBorder="1" applyAlignment="1">
      <alignment horizontal="center" vertical="center" wrapText="1"/>
    </xf>
    <xf numFmtId="3" fontId="60" fillId="0" borderId="36" xfId="0" applyNumberFormat="1" applyFont="1" applyFill="1" applyBorder="1" applyAlignment="1">
      <alignment horizontal="right" vertical="center"/>
    </xf>
    <xf numFmtId="0" fontId="0" fillId="0" borderId="37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176" fontId="56" fillId="0" borderId="11" xfId="0" applyNumberFormat="1" applyFont="1" applyBorder="1" applyAlignment="1">
      <alignment horizontal="center" vertical="center" wrapText="1"/>
    </xf>
    <xf numFmtId="188" fontId="56" fillId="0" borderId="11" xfId="0" applyNumberFormat="1" applyFont="1" applyBorder="1" applyAlignment="1">
      <alignment horizontal="center" vertical="center" wrapText="1"/>
    </xf>
    <xf numFmtId="176" fontId="56" fillId="0" borderId="12" xfId="0" applyNumberFormat="1" applyFont="1" applyBorder="1" applyAlignment="1">
      <alignment horizontal="center" vertical="center" wrapText="1"/>
    </xf>
    <xf numFmtId="0" fontId="56" fillId="0" borderId="22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66" fillId="0" borderId="0" xfId="0" applyFont="1" applyBorder="1" applyAlignment="1">
      <alignment horizontal="center" vertical="center" wrapText="1"/>
    </xf>
    <xf numFmtId="0" fontId="67" fillId="0" borderId="0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/>
    </xf>
    <xf numFmtId="41" fontId="63" fillId="35" borderId="38" xfId="0" applyNumberFormat="1" applyFont="1" applyFill="1" applyBorder="1" applyAlignment="1">
      <alignment vertical="center"/>
    </xf>
    <xf numFmtId="176" fontId="63" fillId="35" borderId="39" xfId="0" applyNumberFormat="1" applyFont="1" applyFill="1" applyBorder="1" applyAlignment="1">
      <alignment vertical="center"/>
    </xf>
    <xf numFmtId="176" fontId="63" fillId="35" borderId="40" xfId="0" applyNumberFormat="1" applyFont="1" applyFill="1" applyBorder="1" applyAlignment="1">
      <alignment vertical="center"/>
    </xf>
    <xf numFmtId="0" fontId="62" fillId="0" borderId="0" xfId="0" applyFont="1" applyBorder="1" applyAlignment="1">
      <alignment horizontal="center" vertical="center" wrapText="1"/>
    </xf>
    <xf numFmtId="0" fontId="63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63" fillId="0" borderId="0" xfId="0" applyFont="1" applyFill="1" applyBorder="1" applyAlignment="1">
      <alignment horizontal="center" vertical="center" wrapText="1"/>
    </xf>
    <xf numFmtId="188" fontId="62" fillId="0" borderId="41" xfId="211" applyNumberFormat="1" applyFont="1" applyBorder="1" applyAlignment="1">
      <alignment horizontal="right" vertical="center" wrapText="1"/>
    </xf>
    <xf numFmtId="188" fontId="62" fillId="0" borderId="39" xfId="211" applyNumberFormat="1" applyFont="1" applyBorder="1" applyAlignment="1">
      <alignment horizontal="right" vertical="center" wrapText="1"/>
    </xf>
    <xf numFmtId="188" fontId="62" fillId="0" borderId="40" xfId="211" applyNumberFormat="1" applyFont="1" applyBorder="1" applyAlignment="1">
      <alignment horizontal="right" vertical="center" wrapText="1"/>
    </xf>
    <xf numFmtId="0" fontId="62" fillId="0" borderId="0" xfId="0" applyFont="1" applyFill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/>
    </xf>
    <xf numFmtId="0" fontId="68" fillId="0" borderId="42" xfId="0" applyFont="1" applyBorder="1" applyAlignment="1">
      <alignment horizontal="center" vertical="center" wrapText="1"/>
    </xf>
    <xf numFmtId="0" fontId="68" fillId="0" borderId="43" xfId="0" applyFont="1" applyBorder="1" applyAlignment="1">
      <alignment vertical="center" wrapText="1"/>
    </xf>
    <xf numFmtId="0" fontId="68" fillId="0" borderId="44" xfId="0" applyFont="1" applyBorder="1" applyAlignment="1">
      <alignment vertical="center" wrapText="1"/>
    </xf>
    <xf numFmtId="0" fontId="0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178" fontId="63" fillId="0" borderId="19" xfId="0" applyNumberFormat="1" applyFont="1" applyFill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 wrapText="1"/>
    </xf>
    <xf numFmtId="0" fontId="0" fillId="0" borderId="19" xfId="0" applyFont="1" applyBorder="1" applyAlignment="1">
      <alignment vertical="center"/>
    </xf>
    <xf numFmtId="0" fontId="0" fillId="0" borderId="19" xfId="0" applyFont="1" applyBorder="1" applyAlignment="1">
      <alignment horizontal="center" vertical="center"/>
    </xf>
    <xf numFmtId="0" fontId="0" fillId="0" borderId="34" xfId="0" applyFont="1" applyFill="1" applyBorder="1" applyAlignment="1">
      <alignment horizontal="left" vertical="center"/>
    </xf>
    <xf numFmtId="0" fontId="0" fillId="0" borderId="44" xfId="0" applyFont="1" applyFill="1" applyBorder="1" applyAlignment="1">
      <alignment horizontal="left" vertical="center"/>
    </xf>
    <xf numFmtId="0" fontId="0" fillId="0" borderId="42" xfId="0" applyFont="1" applyFill="1" applyBorder="1" applyAlignment="1">
      <alignment horizontal="left" vertical="center"/>
    </xf>
    <xf numFmtId="0" fontId="0" fillId="0" borderId="34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19" xfId="0" applyFont="1" applyFill="1" applyBorder="1" applyAlignment="1">
      <alignment vertical="center"/>
    </xf>
    <xf numFmtId="0" fontId="0" fillId="0" borderId="19" xfId="0" applyFont="1" applyFill="1" applyBorder="1" applyAlignment="1">
      <alignment horizontal="left" vertical="center"/>
    </xf>
    <xf numFmtId="0" fontId="0" fillId="0" borderId="19" xfId="0" applyFont="1" applyBorder="1" applyAlignment="1">
      <alignment horizontal="center" vertical="center" wrapText="1"/>
    </xf>
    <xf numFmtId="0" fontId="63" fillId="0" borderId="19" xfId="0" applyFont="1" applyBorder="1" applyAlignment="1">
      <alignment horizontal="center" vertical="center"/>
    </xf>
    <xf numFmtId="0" fontId="63" fillId="0" borderId="19" xfId="0" applyFont="1" applyBorder="1" applyAlignment="1">
      <alignment vertical="center"/>
    </xf>
    <xf numFmtId="0" fontId="63" fillId="0" borderId="19" xfId="0" applyFont="1" applyBorder="1" applyAlignment="1">
      <alignment vertical="center" wrapText="1"/>
    </xf>
    <xf numFmtId="0" fontId="62" fillId="0" borderId="19" xfId="0" applyFont="1" applyBorder="1" applyAlignment="1">
      <alignment horizontal="center" vertical="center" wrapText="1"/>
    </xf>
    <xf numFmtId="0" fontId="62" fillId="0" borderId="34" xfId="0" applyFont="1" applyBorder="1" applyAlignment="1">
      <alignment horizontal="center" vertical="center" wrapText="1"/>
    </xf>
    <xf numFmtId="0" fontId="62" fillId="0" borderId="42" xfId="0" applyFont="1" applyBorder="1" applyAlignment="1">
      <alignment horizontal="center" vertical="center" wrapText="1"/>
    </xf>
    <xf numFmtId="0" fontId="63" fillId="0" borderId="19" xfId="0" applyFont="1" applyBorder="1" applyAlignment="1">
      <alignment horizontal="left" vertical="center" wrapText="1"/>
    </xf>
    <xf numFmtId="0" fontId="62" fillId="2" borderId="45" xfId="0" applyFont="1" applyFill="1" applyBorder="1" applyAlignment="1">
      <alignment horizontal="center" vertical="center" wrapText="1"/>
    </xf>
    <xf numFmtId="0" fontId="62" fillId="2" borderId="20" xfId="0" applyFont="1" applyFill="1" applyBorder="1" applyAlignment="1">
      <alignment horizontal="center" vertical="center" wrapText="1"/>
    </xf>
    <xf numFmtId="0" fontId="62" fillId="2" borderId="46" xfId="0" applyFont="1" applyFill="1" applyBorder="1" applyAlignment="1">
      <alignment horizontal="center" vertical="center" wrapText="1"/>
    </xf>
    <xf numFmtId="0" fontId="62" fillId="2" borderId="15" xfId="0" applyFont="1" applyFill="1" applyBorder="1" applyAlignment="1">
      <alignment horizontal="center" vertical="center" wrapText="1"/>
    </xf>
    <xf numFmtId="0" fontId="62" fillId="2" borderId="47" xfId="0" applyFont="1" applyFill="1" applyBorder="1" applyAlignment="1">
      <alignment horizontal="center" vertical="center" wrapText="1"/>
    </xf>
    <xf numFmtId="0" fontId="62" fillId="2" borderId="48" xfId="0" applyFont="1" applyFill="1" applyBorder="1" applyAlignment="1">
      <alignment horizontal="center" vertical="center" wrapText="1"/>
    </xf>
    <xf numFmtId="0" fontId="62" fillId="2" borderId="49" xfId="0" applyFont="1" applyFill="1" applyBorder="1" applyAlignment="1">
      <alignment horizontal="center" vertical="center" wrapText="1"/>
    </xf>
    <xf numFmtId="0" fontId="62" fillId="2" borderId="50" xfId="0" applyFont="1" applyFill="1" applyBorder="1" applyAlignment="1">
      <alignment horizontal="center" vertical="center" wrapText="1"/>
    </xf>
    <xf numFmtId="0" fontId="62" fillId="2" borderId="19" xfId="0" applyFont="1" applyFill="1" applyBorder="1" applyAlignment="1">
      <alignment horizontal="center" vertical="center" wrapText="1"/>
    </xf>
    <xf numFmtId="0" fontId="69" fillId="0" borderId="0" xfId="0" applyFont="1" applyBorder="1" applyAlignment="1">
      <alignment horizontal="left" vertical="center"/>
    </xf>
    <xf numFmtId="0" fontId="66" fillId="0" borderId="0" xfId="0" applyFont="1" applyBorder="1" applyAlignment="1">
      <alignment horizontal="center" vertical="center" wrapText="1"/>
    </xf>
    <xf numFmtId="0" fontId="67" fillId="0" borderId="0" xfId="0" applyFont="1" applyBorder="1" applyAlignment="1">
      <alignment horizontal="center" vertical="center" wrapText="1"/>
    </xf>
    <xf numFmtId="0" fontId="70" fillId="0" borderId="0" xfId="0" applyFont="1" applyBorder="1" applyAlignment="1">
      <alignment horizontal="justify" vertical="center" wrapText="1"/>
    </xf>
    <xf numFmtId="0" fontId="62" fillId="2" borderId="51" xfId="0" applyFont="1" applyFill="1" applyBorder="1" applyAlignment="1">
      <alignment horizontal="center" vertical="center" wrapText="1"/>
    </xf>
    <xf numFmtId="0" fontId="62" fillId="2" borderId="52" xfId="0" applyFont="1" applyFill="1" applyBorder="1" applyAlignment="1">
      <alignment horizontal="center" vertical="center" wrapText="1"/>
    </xf>
    <xf numFmtId="0" fontId="62" fillId="2" borderId="53" xfId="0" applyFont="1" applyFill="1" applyBorder="1" applyAlignment="1">
      <alignment horizontal="center" vertical="center" wrapText="1"/>
    </xf>
    <xf numFmtId="0" fontId="62" fillId="2" borderId="54" xfId="0" applyFont="1" applyFill="1" applyBorder="1" applyAlignment="1">
      <alignment horizontal="center" vertical="center" wrapText="1"/>
    </xf>
    <xf numFmtId="178" fontId="62" fillId="2" borderId="46" xfId="0" applyNumberFormat="1" applyFont="1" applyFill="1" applyBorder="1" applyAlignment="1">
      <alignment horizontal="center" vertical="center" wrapText="1"/>
    </xf>
    <xf numFmtId="178" fontId="62" fillId="2" borderId="15" xfId="0" applyNumberFormat="1" applyFont="1" applyFill="1" applyBorder="1" applyAlignment="1">
      <alignment horizontal="center" vertical="center" wrapText="1"/>
    </xf>
    <xf numFmtId="0" fontId="71" fillId="0" borderId="55" xfId="0" applyFont="1" applyBorder="1" applyAlignment="1">
      <alignment horizontal="right" vertical="center" wrapText="1"/>
    </xf>
    <xf numFmtId="0" fontId="62" fillId="2" borderId="56" xfId="0" applyFont="1" applyFill="1" applyBorder="1" applyAlignment="1">
      <alignment horizontal="center" vertical="center" wrapText="1"/>
    </xf>
    <xf numFmtId="0" fontId="62" fillId="2" borderId="57" xfId="0" applyFont="1" applyFill="1" applyBorder="1" applyAlignment="1">
      <alignment horizontal="center" vertical="center" wrapText="1"/>
    </xf>
    <xf numFmtId="0" fontId="56" fillId="33" borderId="14" xfId="0" applyFont="1" applyFill="1" applyBorder="1" applyAlignment="1">
      <alignment horizontal="center" vertical="center" wrapText="1"/>
    </xf>
    <xf numFmtId="0" fontId="56" fillId="33" borderId="15" xfId="0" applyFont="1" applyFill="1" applyBorder="1" applyAlignment="1">
      <alignment horizontal="center" vertical="center" wrapText="1"/>
    </xf>
    <xf numFmtId="0" fontId="62" fillId="2" borderId="58" xfId="0" applyFont="1" applyFill="1" applyBorder="1" applyAlignment="1">
      <alignment horizontal="center" vertical="center" wrapText="1"/>
    </xf>
    <xf numFmtId="0" fontId="62" fillId="2" borderId="59" xfId="0" applyFont="1" applyFill="1" applyBorder="1" applyAlignment="1">
      <alignment horizontal="center" vertical="center" wrapText="1"/>
    </xf>
    <xf numFmtId="0" fontId="72" fillId="0" borderId="0" xfId="0" applyFont="1" applyBorder="1" applyAlignment="1">
      <alignment horizontal="justify" wrapText="1"/>
    </xf>
    <xf numFmtId="0" fontId="62" fillId="2" borderId="60" xfId="0" applyFont="1" applyFill="1" applyBorder="1" applyAlignment="1">
      <alignment horizontal="center" vertical="center" wrapText="1"/>
    </xf>
    <xf numFmtId="0" fontId="62" fillId="2" borderId="21" xfId="0" applyFont="1" applyFill="1" applyBorder="1" applyAlignment="1">
      <alignment horizontal="center" vertical="center" wrapText="1"/>
    </xf>
    <xf numFmtId="178" fontId="62" fillId="2" borderId="50" xfId="0" applyNumberFormat="1" applyFont="1" applyFill="1" applyBorder="1" applyAlignment="1">
      <alignment horizontal="center" vertical="center" wrapText="1"/>
    </xf>
    <xf numFmtId="178" fontId="62" fillId="2" borderId="19" xfId="0" applyNumberFormat="1" applyFont="1" applyFill="1" applyBorder="1" applyAlignment="1">
      <alignment horizontal="center" vertical="center" wrapText="1"/>
    </xf>
    <xf numFmtId="0" fontId="56" fillId="33" borderId="61" xfId="0" applyFont="1" applyFill="1" applyBorder="1" applyAlignment="1">
      <alignment horizontal="center" vertical="center" wrapText="1"/>
    </xf>
    <xf numFmtId="0" fontId="56" fillId="33" borderId="54" xfId="0" applyFont="1" applyFill="1" applyBorder="1" applyAlignment="1">
      <alignment horizontal="center" vertical="center" wrapText="1"/>
    </xf>
    <xf numFmtId="0" fontId="63" fillId="2" borderId="56" xfId="0" applyFont="1" applyFill="1" applyBorder="1" applyAlignment="1">
      <alignment horizontal="center" vertical="center"/>
    </xf>
    <xf numFmtId="0" fontId="63" fillId="2" borderId="57" xfId="0" applyFont="1" applyFill="1" applyBorder="1" applyAlignment="1">
      <alignment horizontal="center" vertical="center"/>
    </xf>
    <xf numFmtId="0" fontId="0" fillId="0" borderId="34" xfId="0" applyFont="1" applyBorder="1" applyAlignment="1">
      <alignment vertical="center" wrapText="1"/>
    </xf>
    <xf numFmtId="0" fontId="0" fillId="0" borderId="44" xfId="0" applyFont="1" applyBorder="1" applyAlignment="1">
      <alignment vertical="center"/>
    </xf>
    <xf numFmtId="0" fontId="0" fillId="0" borderId="42" xfId="0" applyFont="1" applyBorder="1" applyAlignment="1">
      <alignment vertical="center"/>
    </xf>
    <xf numFmtId="0" fontId="59" fillId="0" borderId="62" xfId="0" applyFont="1" applyBorder="1" applyAlignment="1">
      <alignment horizontal="center" vertical="center" wrapText="1"/>
    </xf>
    <xf numFmtId="0" fontId="59" fillId="0" borderId="63" xfId="0" applyFont="1" applyBorder="1" applyAlignment="1">
      <alignment horizontal="center" vertical="center" wrapText="1"/>
    </xf>
    <xf numFmtId="0" fontId="59" fillId="0" borderId="64" xfId="0" applyFont="1" applyBorder="1" applyAlignment="1">
      <alignment horizontal="center" vertical="center" wrapText="1"/>
    </xf>
    <xf numFmtId="0" fontId="73" fillId="0" borderId="62" xfId="0" applyFont="1" applyBorder="1" applyAlignment="1">
      <alignment horizontal="center" vertical="center" wrapText="1"/>
    </xf>
    <xf numFmtId="0" fontId="73" fillId="0" borderId="64" xfId="0" applyFont="1" applyBorder="1" applyAlignment="1">
      <alignment horizontal="center" vertical="center" wrapText="1"/>
    </xf>
    <xf numFmtId="0" fontId="57" fillId="0" borderId="65" xfId="0" applyFont="1" applyBorder="1" applyAlignment="1">
      <alignment horizontal="center" vertical="center" wrapText="1"/>
    </xf>
    <xf numFmtId="0" fontId="57" fillId="0" borderId="13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/>
    </xf>
    <xf numFmtId="0" fontId="58" fillId="0" borderId="13" xfId="0" applyFont="1" applyBorder="1" applyAlignment="1">
      <alignment horizontal="center" vertical="center" wrapText="1"/>
    </xf>
    <xf numFmtId="0" fontId="58" fillId="33" borderId="66" xfId="0" applyFont="1" applyFill="1" applyBorder="1" applyAlignment="1">
      <alignment horizontal="center" vertical="center" wrapText="1"/>
    </xf>
    <xf numFmtId="0" fontId="58" fillId="33" borderId="67" xfId="0" applyFont="1" applyFill="1" applyBorder="1" applyAlignment="1">
      <alignment horizontal="center" vertical="center" wrapText="1"/>
    </xf>
    <xf numFmtId="0" fontId="58" fillId="33" borderId="68" xfId="0" applyFont="1" applyFill="1" applyBorder="1" applyAlignment="1">
      <alignment horizontal="center" vertical="center" wrapText="1"/>
    </xf>
    <xf numFmtId="0" fontId="58" fillId="33" borderId="69" xfId="0" applyFont="1" applyFill="1" applyBorder="1" applyAlignment="1">
      <alignment horizontal="center" vertical="center" wrapText="1"/>
    </xf>
    <xf numFmtId="0" fontId="71" fillId="0" borderId="70" xfId="0" applyFont="1" applyBorder="1" applyAlignment="1">
      <alignment horizontal="right" vertical="center" wrapText="1"/>
    </xf>
    <xf numFmtId="0" fontId="58" fillId="33" borderId="71" xfId="0" applyFont="1" applyFill="1" applyBorder="1" applyAlignment="1">
      <alignment horizontal="center" vertical="center" wrapText="1"/>
    </xf>
    <xf numFmtId="0" fontId="58" fillId="33" borderId="72" xfId="0" applyFont="1" applyFill="1" applyBorder="1" applyAlignment="1">
      <alignment horizontal="center" vertical="center" wrapText="1"/>
    </xf>
    <xf numFmtId="0" fontId="56" fillId="33" borderId="73" xfId="0" applyFont="1" applyFill="1" applyBorder="1" applyAlignment="1">
      <alignment horizontal="center" vertical="center" wrapText="1"/>
    </xf>
    <xf numFmtId="0" fontId="56" fillId="33" borderId="74" xfId="0" applyFont="1" applyFill="1" applyBorder="1" applyAlignment="1">
      <alignment horizontal="center" vertical="center" wrapText="1"/>
    </xf>
    <xf numFmtId="0" fontId="56" fillId="33" borderId="75" xfId="0" applyFont="1" applyFill="1" applyBorder="1" applyAlignment="1">
      <alignment horizontal="center" vertical="center" wrapText="1"/>
    </xf>
    <xf numFmtId="0" fontId="70" fillId="0" borderId="0" xfId="0" applyFont="1" applyBorder="1" applyAlignment="1">
      <alignment horizontal="justify" wrapText="1"/>
    </xf>
    <xf numFmtId="0" fontId="58" fillId="33" borderId="76" xfId="0" applyFont="1" applyFill="1" applyBorder="1" applyAlignment="1">
      <alignment horizontal="center" vertical="center" wrapText="1"/>
    </xf>
    <xf numFmtId="0" fontId="58" fillId="33" borderId="77" xfId="0" applyFont="1" applyFill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58" fillId="33" borderId="50" xfId="0" applyFont="1" applyFill="1" applyBorder="1" applyAlignment="1">
      <alignment horizontal="center" vertical="center" wrapText="1"/>
    </xf>
    <xf numFmtId="0" fontId="58" fillId="33" borderId="19" xfId="0" applyFont="1" applyFill="1" applyBorder="1" applyAlignment="1">
      <alignment horizontal="center" vertical="center" wrapText="1"/>
    </xf>
    <xf numFmtId="0" fontId="58" fillId="33" borderId="45" xfId="0" applyFont="1" applyFill="1" applyBorder="1" applyAlignment="1">
      <alignment horizontal="center" vertical="center" wrapText="1"/>
    </xf>
    <xf numFmtId="0" fontId="58" fillId="33" borderId="20" xfId="0" applyFont="1" applyFill="1" applyBorder="1" applyAlignment="1">
      <alignment horizontal="center" vertical="center" wrapText="1"/>
    </xf>
    <xf numFmtId="0" fontId="47" fillId="0" borderId="19" xfId="0" applyFont="1" applyBorder="1" applyAlignment="1">
      <alignment horizontal="center" vertical="center"/>
    </xf>
    <xf numFmtId="0" fontId="57" fillId="0" borderId="20" xfId="0" applyFont="1" applyBorder="1" applyAlignment="1">
      <alignment horizontal="center" vertical="center" wrapText="1"/>
    </xf>
    <xf numFmtId="0" fontId="57" fillId="0" borderId="42" xfId="0" applyFont="1" applyBorder="1" applyAlignment="1">
      <alignment horizontal="center" vertical="center" wrapText="1"/>
    </xf>
    <xf numFmtId="0" fontId="57" fillId="0" borderId="19" xfId="0" applyFont="1" applyBorder="1" applyAlignment="1">
      <alignment horizontal="center" vertical="center" wrapText="1"/>
    </xf>
    <xf numFmtId="0" fontId="58" fillId="0" borderId="19" xfId="0" applyFont="1" applyBorder="1" applyAlignment="1">
      <alignment horizontal="center" vertical="center" wrapText="1"/>
    </xf>
    <xf numFmtId="0" fontId="58" fillId="33" borderId="60" xfId="0" applyFont="1" applyFill="1" applyBorder="1" applyAlignment="1">
      <alignment horizontal="center" vertical="center" wrapText="1"/>
    </xf>
    <xf numFmtId="0" fontId="58" fillId="33" borderId="21" xfId="0" applyFont="1" applyFill="1" applyBorder="1" applyAlignment="1">
      <alignment horizontal="center" vertical="center" wrapText="1"/>
    </xf>
    <xf numFmtId="0" fontId="58" fillId="33" borderId="78" xfId="0" applyFont="1" applyFill="1" applyBorder="1" applyAlignment="1">
      <alignment horizontal="center" vertical="center" wrapText="1"/>
    </xf>
    <xf numFmtId="0" fontId="58" fillId="33" borderId="79" xfId="0" applyFont="1" applyFill="1" applyBorder="1" applyAlignment="1">
      <alignment horizontal="center" vertical="center" wrapText="1"/>
    </xf>
    <xf numFmtId="0" fontId="58" fillId="33" borderId="80" xfId="0" applyFont="1" applyFill="1" applyBorder="1" applyAlignment="1">
      <alignment horizontal="center" vertical="center" wrapText="1"/>
    </xf>
    <xf numFmtId="0" fontId="58" fillId="33" borderId="8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</cellXfs>
  <cellStyles count="312">
    <cellStyle name="Normal" xfId="0"/>
    <cellStyle name="20% - 강조색1" xfId="15"/>
    <cellStyle name="20% - 강조색1 2" xfId="16"/>
    <cellStyle name="20% - 강조색1 3" xfId="17"/>
    <cellStyle name="20% - 강조색1 4" xfId="18"/>
    <cellStyle name="20% - 강조색1 5" xfId="19"/>
    <cellStyle name="20% - 강조색1 6" xfId="20"/>
    <cellStyle name="20% - 강조색1 7" xfId="21"/>
    <cellStyle name="20% - 강조색2" xfId="22"/>
    <cellStyle name="20% - 강조색2 2" xfId="23"/>
    <cellStyle name="20% - 강조색2 3" xfId="24"/>
    <cellStyle name="20% - 강조색2 4" xfId="25"/>
    <cellStyle name="20% - 강조색2 5" xfId="26"/>
    <cellStyle name="20% - 강조색2 6" xfId="27"/>
    <cellStyle name="20% - 강조색2 7" xfId="28"/>
    <cellStyle name="20% - 강조색3" xfId="29"/>
    <cellStyle name="20% - 강조색3 2" xfId="30"/>
    <cellStyle name="20% - 강조색3 3" xfId="31"/>
    <cellStyle name="20% - 강조색3 4" xfId="32"/>
    <cellStyle name="20% - 강조색3 5" xfId="33"/>
    <cellStyle name="20% - 강조색3 6" xfId="34"/>
    <cellStyle name="20% - 강조색3 7" xfId="35"/>
    <cellStyle name="20% - 강조색4" xfId="36"/>
    <cellStyle name="20% - 강조색4 2" xfId="37"/>
    <cellStyle name="20% - 강조색4 3" xfId="38"/>
    <cellStyle name="20% - 강조색4 4" xfId="39"/>
    <cellStyle name="20% - 강조색4 5" xfId="40"/>
    <cellStyle name="20% - 강조색4 6" xfId="41"/>
    <cellStyle name="20% - 강조색4 7" xfId="42"/>
    <cellStyle name="20% - 강조색5" xfId="43"/>
    <cellStyle name="20% - 강조색5 2" xfId="44"/>
    <cellStyle name="20% - 강조색5 3" xfId="45"/>
    <cellStyle name="20% - 강조색5 4" xfId="46"/>
    <cellStyle name="20% - 강조색5 5" xfId="47"/>
    <cellStyle name="20% - 강조색5 6" xfId="48"/>
    <cellStyle name="20% - 강조색5 7" xfId="49"/>
    <cellStyle name="20% - 강조색6" xfId="50"/>
    <cellStyle name="20% - 강조색6 2" xfId="51"/>
    <cellStyle name="20% - 강조색6 3" xfId="52"/>
    <cellStyle name="20% - 강조색6 4" xfId="53"/>
    <cellStyle name="20% - 강조색6 5" xfId="54"/>
    <cellStyle name="20% - 강조색6 6" xfId="55"/>
    <cellStyle name="20% - 강조색6 7" xfId="56"/>
    <cellStyle name="40% - 강조색1" xfId="57"/>
    <cellStyle name="40% - 강조색1 2" xfId="58"/>
    <cellStyle name="40% - 강조색1 3" xfId="59"/>
    <cellStyle name="40% - 강조색1 4" xfId="60"/>
    <cellStyle name="40% - 강조색1 5" xfId="61"/>
    <cellStyle name="40% - 강조색1 6" xfId="62"/>
    <cellStyle name="40% - 강조색1 7" xfId="63"/>
    <cellStyle name="40% - 강조색2" xfId="64"/>
    <cellStyle name="40% - 강조색2 2" xfId="65"/>
    <cellStyle name="40% - 강조색2 3" xfId="66"/>
    <cellStyle name="40% - 강조색2 4" xfId="67"/>
    <cellStyle name="40% - 강조색2 5" xfId="68"/>
    <cellStyle name="40% - 강조색2 6" xfId="69"/>
    <cellStyle name="40% - 강조색2 7" xfId="70"/>
    <cellStyle name="40% - 강조색3" xfId="71"/>
    <cellStyle name="40% - 강조색3 2" xfId="72"/>
    <cellStyle name="40% - 강조색3 3" xfId="73"/>
    <cellStyle name="40% - 강조색3 4" xfId="74"/>
    <cellStyle name="40% - 강조색3 5" xfId="75"/>
    <cellStyle name="40% - 강조색3 6" xfId="76"/>
    <cellStyle name="40% - 강조색3 7" xfId="77"/>
    <cellStyle name="40% - 강조색4" xfId="78"/>
    <cellStyle name="40% - 강조색4 2" xfId="79"/>
    <cellStyle name="40% - 강조색4 3" xfId="80"/>
    <cellStyle name="40% - 강조색4 4" xfId="81"/>
    <cellStyle name="40% - 강조색4 5" xfId="82"/>
    <cellStyle name="40% - 강조색4 6" xfId="83"/>
    <cellStyle name="40% - 강조색4 7" xfId="84"/>
    <cellStyle name="40% - 강조색5" xfId="85"/>
    <cellStyle name="40% - 강조색5 2" xfId="86"/>
    <cellStyle name="40% - 강조색5 3" xfId="87"/>
    <cellStyle name="40% - 강조색5 4" xfId="88"/>
    <cellStyle name="40% - 강조색5 5" xfId="89"/>
    <cellStyle name="40% - 강조색5 6" xfId="90"/>
    <cellStyle name="40% - 강조색5 7" xfId="91"/>
    <cellStyle name="40% - 강조색6" xfId="92"/>
    <cellStyle name="40% - 강조색6 2" xfId="93"/>
    <cellStyle name="40% - 강조색6 3" xfId="94"/>
    <cellStyle name="40% - 강조색6 4" xfId="95"/>
    <cellStyle name="40% - 강조색6 5" xfId="96"/>
    <cellStyle name="40% - 강조색6 6" xfId="97"/>
    <cellStyle name="40% - 강조색6 7" xfId="98"/>
    <cellStyle name="60% - 강조색1" xfId="99"/>
    <cellStyle name="60% - 강조색1 2" xfId="100"/>
    <cellStyle name="60% - 강조색1 3" xfId="101"/>
    <cellStyle name="60% - 강조색1 4" xfId="102"/>
    <cellStyle name="60% - 강조색1 5" xfId="103"/>
    <cellStyle name="60% - 강조색1 6" xfId="104"/>
    <cellStyle name="60% - 강조색1 7" xfId="105"/>
    <cellStyle name="60% - 강조색2" xfId="106"/>
    <cellStyle name="60% - 강조색2 2" xfId="107"/>
    <cellStyle name="60% - 강조색2 3" xfId="108"/>
    <cellStyle name="60% - 강조색2 4" xfId="109"/>
    <cellStyle name="60% - 강조색2 5" xfId="110"/>
    <cellStyle name="60% - 강조색2 6" xfId="111"/>
    <cellStyle name="60% - 강조색2 7" xfId="112"/>
    <cellStyle name="60% - 강조색3" xfId="113"/>
    <cellStyle name="60% - 강조색3 2" xfId="114"/>
    <cellStyle name="60% - 강조색3 3" xfId="115"/>
    <cellStyle name="60% - 강조색3 4" xfId="116"/>
    <cellStyle name="60% - 강조색3 5" xfId="117"/>
    <cellStyle name="60% - 강조색3 6" xfId="118"/>
    <cellStyle name="60% - 강조색3 7" xfId="119"/>
    <cellStyle name="60% - 강조색4" xfId="120"/>
    <cellStyle name="60% - 강조색4 2" xfId="121"/>
    <cellStyle name="60% - 강조색4 3" xfId="122"/>
    <cellStyle name="60% - 강조색4 4" xfId="123"/>
    <cellStyle name="60% - 강조색4 5" xfId="124"/>
    <cellStyle name="60% - 강조색4 6" xfId="125"/>
    <cellStyle name="60% - 강조색4 7" xfId="126"/>
    <cellStyle name="60% - 강조색5" xfId="127"/>
    <cellStyle name="60% - 강조색5 2" xfId="128"/>
    <cellStyle name="60% - 강조색5 3" xfId="129"/>
    <cellStyle name="60% - 강조색5 4" xfId="130"/>
    <cellStyle name="60% - 강조색5 5" xfId="131"/>
    <cellStyle name="60% - 강조색5 6" xfId="132"/>
    <cellStyle name="60% - 강조색5 7" xfId="133"/>
    <cellStyle name="60% - 강조색6" xfId="134"/>
    <cellStyle name="60% - 강조색6 2" xfId="135"/>
    <cellStyle name="60% - 강조색6 3" xfId="136"/>
    <cellStyle name="60% - 강조색6 4" xfId="137"/>
    <cellStyle name="60% - 강조색6 5" xfId="138"/>
    <cellStyle name="60% - 강조색6 6" xfId="139"/>
    <cellStyle name="60% - 강조색6 7" xfId="140"/>
    <cellStyle name="강조색1" xfId="141"/>
    <cellStyle name="강조색1 2" xfId="142"/>
    <cellStyle name="강조색1 3" xfId="143"/>
    <cellStyle name="강조색1 4" xfId="144"/>
    <cellStyle name="강조색1 5" xfId="145"/>
    <cellStyle name="강조색1 6" xfId="146"/>
    <cellStyle name="강조색1 7" xfId="147"/>
    <cellStyle name="강조색2" xfId="148"/>
    <cellStyle name="강조색2 2" xfId="149"/>
    <cellStyle name="강조색2 3" xfId="150"/>
    <cellStyle name="강조색2 4" xfId="151"/>
    <cellStyle name="강조색2 5" xfId="152"/>
    <cellStyle name="강조색2 6" xfId="153"/>
    <cellStyle name="강조색2 7" xfId="154"/>
    <cellStyle name="강조색3" xfId="155"/>
    <cellStyle name="강조색3 2" xfId="156"/>
    <cellStyle name="강조색3 3" xfId="157"/>
    <cellStyle name="강조색3 4" xfId="158"/>
    <cellStyle name="강조색3 5" xfId="159"/>
    <cellStyle name="강조색3 6" xfId="160"/>
    <cellStyle name="강조색3 7" xfId="161"/>
    <cellStyle name="강조색4" xfId="162"/>
    <cellStyle name="강조색4 2" xfId="163"/>
    <cellStyle name="강조색4 3" xfId="164"/>
    <cellStyle name="강조색4 4" xfId="165"/>
    <cellStyle name="강조색4 5" xfId="166"/>
    <cellStyle name="강조색4 6" xfId="167"/>
    <cellStyle name="강조색4 7" xfId="168"/>
    <cellStyle name="강조색5" xfId="169"/>
    <cellStyle name="강조색5 2" xfId="170"/>
    <cellStyle name="강조색5 3" xfId="171"/>
    <cellStyle name="강조색5 4" xfId="172"/>
    <cellStyle name="강조색5 5" xfId="173"/>
    <cellStyle name="강조색5 6" xfId="174"/>
    <cellStyle name="강조색5 7" xfId="175"/>
    <cellStyle name="강조색6" xfId="176"/>
    <cellStyle name="강조색6 2" xfId="177"/>
    <cellStyle name="강조색6 3" xfId="178"/>
    <cellStyle name="강조색6 4" xfId="179"/>
    <cellStyle name="강조색6 5" xfId="180"/>
    <cellStyle name="강조색6 6" xfId="181"/>
    <cellStyle name="강조색6 7" xfId="182"/>
    <cellStyle name="경고문" xfId="183"/>
    <cellStyle name="경고문 2" xfId="184"/>
    <cellStyle name="경고문 3" xfId="185"/>
    <cellStyle name="경고문 4" xfId="186"/>
    <cellStyle name="경고문 5" xfId="187"/>
    <cellStyle name="경고문 6" xfId="188"/>
    <cellStyle name="경고문 7" xfId="189"/>
    <cellStyle name="계산" xfId="190"/>
    <cellStyle name="계산 2" xfId="191"/>
    <cellStyle name="계산 3" xfId="192"/>
    <cellStyle name="계산 4" xfId="193"/>
    <cellStyle name="계산 5" xfId="194"/>
    <cellStyle name="계산 6" xfId="195"/>
    <cellStyle name="계산 7" xfId="196"/>
    <cellStyle name="나쁨" xfId="197"/>
    <cellStyle name="나쁨 2" xfId="198"/>
    <cellStyle name="나쁨 3" xfId="199"/>
    <cellStyle name="나쁨 4" xfId="200"/>
    <cellStyle name="나쁨 5" xfId="201"/>
    <cellStyle name="나쁨 6" xfId="202"/>
    <cellStyle name="나쁨 7" xfId="203"/>
    <cellStyle name="메모" xfId="204"/>
    <cellStyle name="메모 2" xfId="205"/>
    <cellStyle name="메모 3" xfId="206"/>
    <cellStyle name="메모 4" xfId="207"/>
    <cellStyle name="메모 5" xfId="208"/>
    <cellStyle name="메모 6" xfId="209"/>
    <cellStyle name="메모 7" xfId="210"/>
    <cellStyle name="Percent" xfId="211"/>
    <cellStyle name="보통" xfId="212"/>
    <cellStyle name="보통 2" xfId="213"/>
    <cellStyle name="보통 3" xfId="214"/>
    <cellStyle name="보통 4" xfId="215"/>
    <cellStyle name="보통 5" xfId="216"/>
    <cellStyle name="보통 6" xfId="217"/>
    <cellStyle name="보통 7" xfId="218"/>
    <cellStyle name="설명 텍스트" xfId="219"/>
    <cellStyle name="설명 텍스트 2" xfId="220"/>
    <cellStyle name="설명 텍스트 3" xfId="221"/>
    <cellStyle name="설명 텍스트 4" xfId="222"/>
    <cellStyle name="설명 텍스트 5" xfId="223"/>
    <cellStyle name="설명 텍스트 6" xfId="224"/>
    <cellStyle name="설명 텍스트 7" xfId="225"/>
    <cellStyle name="셀 확인" xfId="226"/>
    <cellStyle name="셀 확인 2" xfId="227"/>
    <cellStyle name="셀 확인 3" xfId="228"/>
    <cellStyle name="셀 확인 4" xfId="229"/>
    <cellStyle name="셀 확인 5" xfId="230"/>
    <cellStyle name="셀 확인 6" xfId="231"/>
    <cellStyle name="셀 확인 7" xfId="232"/>
    <cellStyle name="Comma" xfId="233"/>
    <cellStyle name="Comma [0]" xfId="234"/>
    <cellStyle name="쉼표 [0] 2" xfId="235"/>
    <cellStyle name="쉼표 [0] 3" xfId="236"/>
    <cellStyle name="연결된 셀" xfId="237"/>
    <cellStyle name="연결된 셀 2" xfId="238"/>
    <cellStyle name="연결된 셀 3" xfId="239"/>
    <cellStyle name="연결된 셀 4" xfId="240"/>
    <cellStyle name="연결된 셀 5" xfId="241"/>
    <cellStyle name="연결된 셀 6" xfId="242"/>
    <cellStyle name="연결된 셀 7" xfId="243"/>
    <cellStyle name="Followed Hyperlink" xfId="244"/>
    <cellStyle name="요약" xfId="245"/>
    <cellStyle name="요약 2" xfId="246"/>
    <cellStyle name="요약 3" xfId="247"/>
    <cellStyle name="요약 4" xfId="248"/>
    <cellStyle name="요약 5" xfId="249"/>
    <cellStyle name="요약 6" xfId="250"/>
    <cellStyle name="요약 7" xfId="251"/>
    <cellStyle name="입력" xfId="252"/>
    <cellStyle name="입력 2" xfId="253"/>
    <cellStyle name="입력 3" xfId="254"/>
    <cellStyle name="입력 4" xfId="255"/>
    <cellStyle name="입력 5" xfId="256"/>
    <cellStyle name="입력 6" xfId="257"/>
    <cellStyle name="입력 7" xfId="258"/>
    <cellStyle name="제목" xfId="259"/>
    <cellStyle name="제목 1" xfId="260"/>
    <cellStyle name="제목 1 2" xfId="261"/>
    <cellStyle name="제목 1 3" xfId="262"/>
    <cellStyle name="제목 1 4" xfId="263"/>
    <cellStyle name="제목 1 5" xfId="264"/>
    <cellStyle name="제목 1 6" xfId="265"/>
    <cellStyle name="제목 1 7" xfId="266"/>
    <cellStyle name="제목 10" xfId="267"/>
    <cellStyle name="제목 2" xfId="268"/>
    <cellStyle name="제목 2 2" xfId="269"/>
    <cellStyle name="제목 2 3" xfId="270"/>
    <cellStyle name="제목 2 4" xfId="271"/>
    <cellStyle name="제목 2 5" xfId="272"/>
    <cellStyle name="제목 2 6" xfId="273"/>
    <cellStyle name="제목 2 7" xfId="274"/>
    <cellStyle name="제목 3" xfId="275"/>
    <cellStyle name="제목 3 2" xfId="276"/>
    <cellStyle name="제목 3 3" xfId="277"/>
    <cellStyle name="제목 3 4" xfId="278"/>
    <cellStyle name="제목 3 5" xfId="279"/>
    <cellStyle name="제목 3 6" xfId="280"/>
    <cellStyle name="제목 3 7" xfId="281"/>
    <cellStyle name="제목 4" xfId="282"/>
    <cellStyle name="제목 4 2" xfId="283"/>
    <cellStyle name="제목 4 3" xfId="284"/>
    <cellStyle name="제목 4 4" xfId="285"/>
    <cellStyle name="제목 4 5" xfId="286"/>
    <cellStyle name="제목 4 6" xfId="287"/>
    <cellStyle name="제목 4 7" xfId="288"/>
    <cellStyle name="제목 5" xfId="289"/>
    <cellStyle name="제목 6" xfId="290"/>
    <cellStyle name="제목 7" xfId="291"/>
    <cellStyle name="제목 8" xfId="292"/>
    <cellStyle name="제목 9" xfId="293"/>
    <cellStyle name="좋음" xfId="294"/>
    <cellStyle name="좋음 2" xfId="295"/>
    <cellStyle name="좋음 3" xfId="296"/>
    <cellStyle name="좋음 4" xfId="297"/>
    <cellStyle name="좋음 5" xfId="298"/>
    <cellStyle name="좋음 6" xfId="299"/>
    <cellStyle name="좋음 7" xfId="300"/>
    <cellStyle name="출력" xfId="301"/>
    <cellStyle name="출력 2" xfId="302"/>
    <cellStyle name="출력 3" xfId="303"/>
    <cellStyle name="출력 4" xfId="304"/>
    <cellStyle name="출력 5" xfId="305"/>
    <cellStyle name="출력 6" xfId="306"/>
    <cellStyle name="출력 7" xfId="307"/>
    <cellStyle name="Currency" xfId="308"/>
    <cellStyle name="Currency [0]" xfId="309"/>
    <cellStyle name="표준 2" xfId="310"/>
    <cellStyle name="표준 2 2" xfId="311"/>
    <cellStyle name="표준 2 3" xfId="312"/>
    <cellStyle name="표준 2 4" xfId="313"/>
    <cellStyle name="표준 3" xfId="314"/>
    <cellStyle name="표준 3 2" xfId="315"/>
    <cellStyle name="표준 3 3" xfId="316"/>
    <cellStyle name="표준 4" xfId="317"/>
    <cellStyle name="표준 5" xfId="318"/>
    <cellStyle name="표준 5 2" xfId="319"/>
    <cellStyle name="표준 6" xfId="320"/>
    <cellStyle name="표준 6 2" xfId="321"/>
    <cellStyle name="표준 7" xfId="322"/>
    <cellStyle name="표준 8" xfId="323"/>
    <cellStyle name="표준 9" xfId="324"/>
    <cellStyle name="Hyperlink" xfId="32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4"/>
  <sheetViews>
    <sheetView tabSelected="1" zoomScalePageLayoutView="0" workbookViewId="0" topLeftCell="A1">
      <selection activeCell="E13" sqref="E13"/>
    </sheetView>
  </sheetViews>
  <sheetFormatPr defaultColWidth="9.140625" defaultRowHeight="15"/>
  <cols>
    <col min="1" max="1" width="12.140625" style="33" customWidth="1"/>
    <col min="2" max="2" width="11.28125" style="1" bestFit="1" customWidth="1"/>
    <col min="3" max="3" width="9.421875" style="1" bestFit="1" customWidth="1"/>
    <col min="4" max="4" width="9.00390625" style="1" customWidth="1"/>
    <col min="5" max="5" width="41.421875" style="1" customWidth="1"/>
    <col min="6" max="6" width="11.28125" style="33" bestFit="1" customWidth="1"/>
    <col min="7" max="7" width="24.28125" style="1" customWidth="1"/>
    <col min="8" max="8" width="11.57421875" style="40" customWidth="1"/>
    <col min="9" max="10" width="9.00390625" style="1" customWidth="1"/>
    <col min="11" max="11" width="11.7109375" style="1" bestFit="1" customWidth="1"/>
    <col min="12" max="12" width="11.7109375" style="15" customWidth="1"/>
    <col min="13" max="13" width="10.57421875" style="1" customWidth="1"/>
    <col min="14" max="14" width="9.00390625" style="1" customWidth="1"/>
    <col min="15" max="16" width="11.28125" style="1" bestFit="1" customWidth="1"/>
    <col min="17" max="17" width="10.28125" style="1" bestFit="1" customWidth="1"/>
    <col min="18" max="16384" width="9.00390625" style="1" customWidth="1"/>
  </cols>
  <sheetData>
    <row r="1" spans="1:10" ht="18.75">
      <c r="A1" s="163" t="s">
        <v>20</v>
      </c>
      <c r="B1" s="163"/>
      <c r="C1" s="163"/>
      <c r="D1" s="163"/>
      <c r="E1" s="163"/>
      <c r="F1" s="163"/>
      <c r="G1" s="163"/>
      <c r="H1" s="163"/>
      <c r="I1" s="163"/>
      <c r="J1" s="163"/>
    </row>
    <row r="2" spans="1:12" ht="27" customHeight="1">
      <c r="A2" s="164" t="s">
        <v>40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93"/>
    </row>
    <row r="3" spans="1:12" ht="20.25" customHeight="1">
      <c r="A3" s="165" t="s">
        <v>201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94"/>
    </row>
    <row r="4" spans="1:10" ht="18.75" customHeight="1">
      <c r="A4" s="166" t="s">
        <v>39</v>
      </c>
      <c r="B4" s="166"/>
      <c r="C4" s="166"/>
      <c r="D4" s="166"/>
      <c r="E4" s="166"/>
      <c r="F4" s="166"/>
      <c r="G4" s="166"/>
      <c r="H4" s="166"/>
      <c r="I4" s="166"/>
      <c r="J4" s="166"/>
    </row>
    <row r="5" spans="1:13" ht="17.25" customHeight="1" thickBot="1">
      <c r="A5" s="173" t="s">
        <v>28</v>
      </c>
      <c r="B5" s="173"/>
      <c r="C5" s="173"/>
      <c r="D5" s="173"/>
      <c r="E5" s="173"/>
      <c r="F5" s="173"/>
      <c r="G5" s="173"/>
      <c r="H5" s="173"/>
      <c r="I5" s="173"/>
      <c r="J5" s="173"/>
      <c r="K5" s="173"/>
      <c r="L5" s="173"/>
      <c r="M5" s="173"/>
    </row>
    <row r="6" spans="1:18" ht="31.5" customHeight="1" thickBot="1">
      <c r="A6" s="167" t="s">
        <v>0</v>
      </c>
      <c r="B6" s="156" t="s">
        <v>1</v>
      </c>
      <c r="C6" s="156" t="s">
        <v>2</v>
      </c>
      <c r="D6" s="158" t="s">
        <v>35</v>
      </c>
      <c r="E6" s="159"/>
      <c r="F6" s="160"/>
      <c r="G6" s="156" t="s">
        <v>4</v>
      </c>
      <c r="H6" s="171" t="s">
        <v>5</v>
      </c>
      <c r="I6" s="156" t="s">
        <v>6</v>
      </c>
      <c r="J6" s="169" t="s">
        <v>7</v>
      </c>
      <c r="K6" s="178" t="s">
        <v>17</v>
      </c>
      <c r="L6" s="174" t="s">
        <v>151</v>
      </c>
      <c r="M6" s="187" t="s">
        <v>74</v>
      </c>
      <c r="O6" s="185" t="s">
        <v>127</v>
      </c>
      <c r="P6" s="176" t="s">
        <v>128</v>
      </c>
      <c r="Q6" s="176" t="s">
        <v>129</v>
      </c>
      <c r="R6" s="176" t="s">
        <v>133</v>
      </c>
    </row>
    <row r="7" spans="1:18" ht="31.5" customHeight="1" thickBot="1">
      <c r="A7" s="168"/>
      <c r="B7" s="157"/>
      <c r="C7" s="157"/>
      <c r="D7" s="41" t="s">
        <v>8</v>
      </c>
      <c r="E7" s="41" t="s">
        <v>142</v>
      </c>
      <c r="F7" s="41" t="s">
        <v>46</v>
      </c>
      <c r="G7" s="157"/>
      <c r="H7" s="172"/>
      <c r="I7" s="157"/>
      <c r="J7" s="170"/>
      <c r="K7" s="179"/>
      <c r="L7" s="175"/>
      <c r="M7" s="188"/>
      <c r="O7" s="186"/>
      <c r="P7" s="177"/>
      <c r="Q7" s="177"/>
      <c r="R7" s="177"/>
    </row>
    <row r="8" spans="1:18" ht="31.5" customHeight="1">
      <c r="A8" s="42" t="s">
        <v>1</v>
      </c>
      <c r="B8" s="43">
        <f aca="true" t="shared" si="0" ref="B8:B15">SUM(C8:K8)</f>
        <v>12197300</v>
      </c>
      <c r="C8" s="43">
        <f aca="true" t="shared" si="1" ref="C8:K8">SUM(C9:C15)</f>
        <v>650000</v>
      </c>
      <c r="D8" s="43">
        <f t="shared" si="1"/>
        <v>0</v>
      </c>
      <c r="E8" s="43">
        <f t="shared" si="1"/>
        <v>3469840</v>
      </c>
      <c r="F8" s="44">
        <f>SUM(F9:F15)</f>
        <v>4000760</v>
      </c>
      <c r="G8" s="43">
        <f t="shared" si="1"/>
        <v>0</v>
      </c>
      <c r="H8" s="34">
        <f t="shared" si="1"/>
        <v>0</v>
      </c>
      <c r="I8" s="43">
        <f t="shared" si="1"/>
        <v>0</v>
      </c>
      <c r="J8" s="43">
        <f t="shared" si="1"/>
        <v>0</v>
      </c>
      <c r="K8" s="45">
        <f t="shared" si="1"/>
        <v>4076700</v>
      </c>
      <c r="L8" s="103">
        <f>P8/O8</f>
        <v>0.9997786885245902</v>
      </c>
      <c r="M8" s="96">
        <f>12200000-B8</f>
        <v>2700</v>
      </c>
      <c r="O8" s="84">
        <v>12200000</v>
      </c>
      <c r="P8" s="84">
        <f>B8</f>
        <v>12197300</v>
      </c>
      <c r="Q8" s="84">
        <f>O8-P8</f>
        <v>2700</v>
      </c>
      <c r="R8" s="85">
        <f>P8/O8</f>
        <v>0.9997786885245902</v>
      </c>
    </row>
    <row r="9" spans="1:13" s="15" customFormat="1" ht="31.5" customHeight="1">
      <c r="A9" s="46" t="s">
        <v>33</v>
      </c>
      <c r="B9" s="47">
        <f t="shared" si="0"/>
        <v>4405220</v>
      </c>
      <c r="C9" s="47">
        <f>SUMIF($K$20:$K$87,$C$6,H20:$H$284)</f>
        <v>650000</v>
      </c>
      <c r="D9" s="47"/>
      <c r="E9" s="47">
        <v>2208400</v>
      </c>
      <c r="F9" s="48">
        <v>713200</v>
      </c>
      <c r="G9" s="47"/>
      <c r="H9" s="35"/>
      <c r="I9" s="47"/>
      <c r="J9" s="49"/>
      <c r="K9" s="50">
        <v>833620</v>
      </c>
      <c r="L9" s="104">
        <f>B9/4400000</f>
        <v>1.0011863636363636</v>
      </c>
      <c r="M9" s="97">
        <f>4400000-B9</f>
        <v>-5220</v>
      </c>
    </row>
    <row r="10" spans="1:13" s="15" customFormat="1" ht="31.5" customHeight="1">
      <c r="A10" s="46" t="s">
        <v>41</v>
      </c>
      <c r="B10" s="47">
        <f t="shared" si="0"/>
        <v>1299100</v>
      </c>
      <c r="C10" s="47">
        <v>0</v>
      </c>
      <c r="D10" s="47"/>
      <c r="E10" s="47">
        <v>328000</v>
      </c>
      <c r="F10" s="48">
        <v>270000</v>
      </c>
      <c r="G10" s="47"/>
      <c r="H10" s="35"/>
      <c r="I10" s="47"/>
      <c r="J10" s="49"/>
      <c r="K10" s="50">
        <v>701100</v>
      </c>
      <c r="L10" s="104">
        <f aca="true" t="shared" si="2" ref="L10:L15">B10/1300000</f>
        <v>0.9993076923076923</v>
      </c>
      <c r="M10" s="97">
        <f aca="true" t="shared" si="3" ref="M10:M15">1300000-B10</f>
        <v>900</v>
      </c>
    </row>
    <row r="11" spans="1:13" s="15" customFormat="1" ht="31.5" customHeight="1">
      <c r="A11" s="46" t="s">
        <v>42</v>
      </c>
      <c r="B11" s="47">
        <f t="shared" si="0"/>
        <v>1300000</v>
      </c>
      <c r="C11" s="47">
        <v>0</v>
      </c>
      <c r="D11" s="47"/>
      <c r="E11" s="47">
        <v>434900</v>
      </c>
      <c r="F11" s="48">
        <v>865100</v>
      </c>
      <c r="G11" s="47"/>
      <c r="H11" s="35"/>
      <c r="I11" s="47"/>
      <c r="J11" s="49"/>
      <c r="K11" s="50"/>
      <c r="L11" s="104">
        <f t="shared" si="2"/>
        <v>1</v>
      </c>
      <c r="M11" s="97">
        <f t="shared" si="3"/>
        <v>0</v>
      </c>
    </row>
    <row r="12" spans="1:13" s="15" customFormat="1" ht="31.5" customHeight="1">
      <c r="A12" s="46" t="s">
        <v>43</v>
      </c>
      <c r="B12" s="47">
        <f t="shared" si="0"/>
        <v>1300000</v>
      </c>
      <c r="C12" s="47">
        <v>0</v>
      </c>
      <c r="D12" s="47"/>
      <c r="E12" s="47">
        <v>460180</v>
      </c>
      <c r="F12" s="48">
        <v>500000</v>
      </c>
      <c r="G12" s="47"/>
      <c r="H12" s="35"/>
      <c r="I12" s="47"/>
      <c r="J12" s="49"/>
      <c r="K12" s="50">
        <v>339820</v>
      </c>
      <c r="L12" s="104">
        <f t="shared" si="2"/>
        <v>1</v>
      </c>
      <c r="M12" s="97">
        <f t="shared" si="3"/>
        <v>0</v>
      </c>
    </row>
    <row r="13" spans="1:13" s="15" customFormat="1" ht="31.5" customHeight="1">
      <c r="A13" s="46" t="s">
        <v>44</v>
      </c>
      <c r="B13" s="47">
        <f t="shared" si="0"/>
        <v>1300000</v>
      </c>
      <c r="C13" s="47">
        <v>0</v>
      </c>
      <c r="D13" s="47"/>
      <c r="E13" s="47"/>
      <c r="F13" s="48">
        <v>669920</v>
      </c>
      <c r="G13" s="47"/>
      <c r="H13" s="35"/>
      <c r="I13" s="47"/>
      <c r="J13" s="49"/>
      <c r="K13" s="50">
        <v>630080</v>
      </c>
      <c r="L13" s="104">
        <f t="shared" si="2"/>
        <v>1</v>
      </c>
      <c r="M13" s="97">
        <f t="shared" si="3"/>
        <v>0</v>
      </c>
    </row>
    <row r="14" spans="1:13" s="15" customFormat="1" ht="31.5" customHeight="1">
      <c r="A14" s="51" t="s">
        <v>45</v>
      </c>
      <c r="B14" s="47">
        <f t="shared" si="0"/>
        <v>1292980</v>
      </c>
      <c r="C14" s="47">
        <v>0</v>
      </c>
      <c r="D14" s="47"/>
      <c r="E14" s="47"/>
      <c r="F14" s="48">
        <v>498000</v>
      </c>
      <c r="G14" s="47"/>
      <c r="H14" s="35"/>
      <c r="I14" s="47"/>
      <c r="J14" s="49"/>
      <c r="K14" s="50">
        <v>794980</v>
      </c>
      <c r="L14" s="104">
        <f t="shared" si="2"/>
        <v>0.9946</v>
      </c>
      <c r="M14" s="97">
        <f t="shared" si="3"/>
        <v>7020</v>
      </c>
    </row>
    <row r="15" spans="1:13" s="15" customFormat="1" ht="31.5" customHeight="1" thickBot="1">
      <c r="A15" s="52" t="s">
        <v>37</v>
      </c>
      <c r="B15" s="53">
        <f t="shared" si="0"/>
        <v>1300000</v>
      </c>
      <c r="C15" s="53">
        <v>0</v>
      </c>
      <c r="D15" s="53"/>
      <c r="E15" s="53">
        <v>38360</v>
      </c>
      <c r="F15" s="54">
        <v>484540</v>
      </c>
      <c r="G15" s="53"/>
      <c r="H15" s="36"/>
      <c r="I15" s="53"/>
      <c r="J15" s="55"/>
      <c r="K15" s="56">
        <v>777100</v>
      </c>
      <c r="L15" s="105">
        <f t="shared" si="2"/>
        <v>1</v>
      </c>
      <c r="M15" s="98">
        <f t="shared" si="3"/>
        <v>0</v>
      </c>
    </row>
    <row r="16" spans="1:13" s="2" customFormat="1" ht="45" customHeight="1" thickBot="1">
      <c r="A16" s="180" t="s">
        <v>25</v>
      </c>
      <c r="B16" s="180"/>
      <c r="C16" s="180"/>
      <c r="D16" s="180"/>
      <c r="E16" s="180"/>
      <c r="F16" s="180"/>
      <c r="G16" s="180"/>
      <c r="H16" s="180"/>
      <c r="I16" s="180"/>
      <c r="J16" s="180"/>
      <c r="K16" s="57"/>
      <c r="L16" s="57"/>
      <c r="M16" s="57"/>
    </row>
    <row r="17" spans="1:13" ht="31.5" customHeight="1">
      <c r="A17" s="154" t="s">
        <v>12</v>
      </c>
      <c r="B17" s="161" t="s">
        <v>13</v>
      </c>
      <c r="C17" s="161" t="s">
        <v>14</v>
      </c>
      <c r="D17" s="161"/>
      <c r="E17" s="161"/>
      <c r="F17" s="161" t="s">
        <v>66</v>
      </c>
      <c r="G17" s="161" t="s">
        <v>65</v>
      </c>
      <c r="H17" s="183" t="s">
        <v>27</v>
      </c>
      <c r="I17" s="161" t="s">
        <v>180</v>
      </c>
      <c r="J17" s="161"/>
      <c r="K17" s="181" t="s">
        <v>19</v>
      </c>
      <c r="L17" s="106"/>
      <c r="M17" s="58"/>
    </row>
    <row r="18" spans="1:13" ht="31.5" customHeight="1">
      <c r="A18" s="155"/>
      <c r="B18" s="162"/>
      <c r="C18" s="162"/>
      <c r="D18" s="162"/>
      <c r="E18" s="162"/>
      <c r="F18" s="162"/>
      <c r="G18" s="162"/>
      <c r="H18" s="184"/>
      <c r="I18" s="162"/>
      <c r="J18" s="162"/>
      <c r="K18" s="182"/>
      <c r="L18" s="106"/>
      <c r="M18" s="58"/>
    </row>
    <row r="19" spans="1:14" ht="31.5" customHeight="1">
      <c r="A19" s="113"/>
      <c r="B19" s="114"/>
      <c r="C19" s="114"/>
      <c r="D19" s="114"/>
      <c r="E19" s="114"/>
      <c r="F19" s="114">
        <v>1</v>
      </c>
      <c r="G19" s="112" t="s">
        <v>173</v>
      </c>
      <c r="H19" s="37">
        <f>SUM(H20:H108)</f>
        <v>12197300</v>
      </c>
      <c r="I19" s="150"/>
      <c r="J19" s="150"/>
      <c r="K19" s="59"/>
      <c r="L19" s="99"/>
      <c r="M19" s="58"/>
      <c r="N19" s="12"/>
    </row>
    <row r="20" spans="1:13" s="15" customFormat="1" ht="30" customHeight="1">
      <c r="A20" s="60">
        <v>43851</v>
      </c>
      <c r="B20" s="61" t="s">
        <v>38</v>
      </c>
      <c r="C20" s="153" t="s">
        <v>47</v>
      </c>
      <c r="D20" s="153"/>
      <c r="E20" s="153"/>
      <c r="F20" s="62" t="s">
        <v>48</v>
      </c>
      <c r="G20" s="63"/>
      <c r="H20" s="38">
        <v>70000</v>
      </c>
      <c r="I20" s="150"/>
      <c r="J20" s="150"/>
      <c r="K20" s="64" t="s">
        <v>140</v>
      </c>
      <c r="L20" s="100"/>
      <c r="M20" s="65"/>
    </row>
    <row r="21" spans="1:13" s="15" customFormat="1" ht="30" customHeight="1">
      <c r="A21" s="60">
        <v>43851</v>
      </c>
      <c r="B21" s="61" t="s">
        <v>38</v>
      </c>
      <c r="C21" s="153" t="s">
        <v>49</v>
      </c>
      <c r="D21" s="153"/>
      <c r="E21" s="153"/>
      <c r="F21" s="62" t="s">
        <v>51</v>
      </c>
      <c r="G21" s="63"/>
      <c r="H21" s="38">
        <v>60000</v>
      </c>
      <c r="I21" s="150"/>
      <c r="J21" s="150"/>
      <c r="K21" s="64" t="s">
        <v>140</v>
      </c>
      <c r="L21" s="100"/>
      <c r="M21" s="65"/>
    </row>
    <row r="22" spans="1:13" s="15" customFormat="1" ht="30" customHeight="1">
      <c r="A22" s="60">
        <v>43851</v>
      </c>
      <c r="B22" s="61" t="s">
        <v>38</v>
      </c>
      <c r="C22" s="153" t="s">
        <v>50</v>
      </c>
      <c r="D22" s="153"/>
      <c r="E22" s="153"/>
      <c r="F22" s="62" t="s">
        <v>52</v>
      </c>
      <c r="G22" s="63"/>
      <c r="H22" s="38">
        <v>100000</v>
      </c>
      <c r="I22" s="150"/>
      <c r="J22" s="150"/>
      <c r="K22" s="64" t="s">
        <v>140</v>
      </c>
      <c r="L22" s="100"/>
      <c r="M22" s="65"/>
    </row>
    <row r="23" spans="1:13" s="15" customFormat="1" ht="30" customHeight="1">
      <c r="A23" s="60">
        <v>43853</v>
      </c>
      <c r="B23" s="61" t="s">
        <v>54</v>
      </c>
      <c r="C23" s="153" t="s">
        <v>53</v>
      </c>
      <c r="D23" s="153"/>
      <c r="E23" s="153"/>
      <c r="F23" s="62" t="s">
        <v>68</v>
      </c>
      <c r="G23" s="63"/>
      <c r="H23" s="38">
        <v>50000</v>
      </c>
      <c r="I23" s="150"/>
      <c r="J23" s="150"/>
      <c r="K23" s="64" t="s">
        <v>141</v>
      </c>
      <c r="L23" s="100"/>
      <c r="M23" s="65"/>
    </row>
    <row r="24" spans="1:13" s="15" customFormat="1" ht="30" customHeight="1">
      <c r="A24" s="60">
        <v>43859</v>
      </c>
      <c r="B24" s="61" t="s">
        <v>38</v>
      </c>
      <c r="C24" s="153" t="s">
        <v>55</v>
      </c>
      <c r="D24" s="153"/>
      <c r="E24" s="153"/>
      <c r="F24" s="62" t="s">
        <v>67</v>
      </c>
      <c r="G24" s="63"/>
      <c r="H24" s="38">
        <v>44700</v>
      </c>
      <c r="I24" s="150"/>
      <c r="J24" s="150"/>
      <c r="K24" s="64" t="s">
        <v>142</v>
      </c>
      <c r="L24" s="100"/>
      <c r="M24" s="65"/>
    </row>
    <row r="25" spans="1:13" s="15" customFormat="1" ht="30" customHeight="1">
      <c r="A25" s="60">
        <v>43859</v>
      </c>
      <c r="B25" s="61" t="s">
        <v>38</v>
      </c>
      <c r="C25" s="153" t="s">
        <v>56</v>
      </c>
      <c r="D25" s="153"/>
      <c r="E25" s="153"/>
      <c r="F25" s="62" t="s">
        <v>67</v>
      </c>
      <c r="G25" s="63"/>
      <c r="H25" s="38">
        <v>261000</v>
      </c>
      <c r="I25" s="150"/>
      <c r="J25" s="150"/>
      <c r="K25" s="64" t="s">
        <v>140</v>
      </c>
      <c r="L25" s="100"/>
      <c r="M25" s="65"/>
    </row>
    <row r="26" spans="1:13" s="15" customFormat="1" ht="30" customHeight="1">
      <c r="A26" s="60">
        <v>43859</v>
      </c>
      <c r="B26" s="61" t="s">
        <v>38</v>
      </c>
      <c r="C26" s="153" t="s">
        <v>58</v>
      </c>
      <c r="D26" s="153"/>
      <c r="E26" s="153"/>
      <c r="F26" s="62" t="s">
        <v>68</v>
      </c>
      <c r="G26" s="63"/>
      <c r="H26" s="38">
        <v>364000</v>
      </c>
      <c r="I26" s="150"/>
      <c r="J26" s="150"/>
      <c r="K26" s="64" t="s">
        <v>142</v>
      </c>
      <c r="L26" s="100"/>
      <c r="M26" s="65"/>
    </row>
    <row r="27" spans="1:13" s="15" customFormat="1" ht="30" customHeight="1">
      <c r="A27" s="60">
        <v>43859</v>
      </c>
      <c r="B27" s="61" t="s">
        <v>38</v>
      </c>
      <c r="C27" s="153" t="s">
        <v>57</v>
      </c>
      <c r="D27" s="153"/>
      <c r="E27" s="153"/>
      <c r="F27" s="62" t="s">
        <v>41</v>
      </c>
      <c r="G27" s="63"/>
      <c r="H27" s="38">
        <v>70000</v>
      </c>
      <c r="I27" s="151"/>
      <c r="J27" s="152"/>
      <c r="K27" s="64" t="s">
        <v>140</v>
      </c>
      <c r="L27" s="100"/>
      <c r="M27" s="65"/>
    </row>
    <row r="28" spans="1:13" s="15" customFormat="1" ht="30" customHeight="1">
      <c r="A28" s="60">
        <v>43867</v>
      </c>
      <c r="B28" s="61" t="s">
        <v>38</v>
      </c>
      <c r="C28" s="153" t="s">
        <v>59</v>
      </c>
      <c r="D28" s="153"/>
      <c r="E28" s="153"/>
      <c r="F28" s="62" t="s">
        <v>48</v>
      </c>
      <c r="G28" s="63"/>
      <c r="H28" s="38">
        <v>110000</v>
      </c>
      <c r="I28" s="151"/>
      <c r="J28" s="152"/>
      <c r="K28" s="64" t="s">
        <v>140</v>
      </c>
      <c r="L28" s="100"/>
      <c r="M28" s="65"/>
    </row>
    <row r="29" spans="1:13" s="15" customFormat="1" ht="30" customHeight="1">
      <c r="A29" s="60">
        <v>43871</v>
      </c>
      <c r="B29" s="61" t="s">
        <v>179</v>
      </c>
      <c r="C29" s="153" t="s">
        <v>60</v>
      </c>
      <c r="D29" s="153"/>
      <c r="E29" s="153"/>
      <c r="F29" s="62" t="s">
        <v>68</v>
      </c>
      <c r="G29" s="63"/>
      <c r="H29" s="38">
        <v>50000</v>
      </c>
      <c r="I29" s="151"/>
      <c r="J29" s="152"/>
      <c r="K29" s="64" t="s">
        <v>141</v>
      </c>
      <c r="L29" s="100"/>
      <c r="M29" s="65"/>
    </row>
    <row r="30" spans="1:13" s="15" customFormat="1" ht="30" customHeight="1">
      <c r="A30" s="60">
        <v>43875</v>
      </c>
      <c r="B30" s="61" t="s">
        <v>38</v>
      </c>
      <c r="C30" s="153" t="s">
        <v>61</v>
      </c>
      <c r="D30" s="153"/>
      <c r="E30" s="153"/>
      <c r="F30" s="62" t="s">
        <v>44</v>
      </c>
      <c r="G30" s="63"/>
      <c r="H30" s="38">
        <v>88000</v>
      </c>
      <c r="I30" s="151"/>
      <c r="J30" s="152"/>
      <c r="K30" s="64" t="s">
        <v>140</v>
      </c>
      <c r="L30" s="100"/>
      <c r="M30" s="65"/>
    </row>
    <row r="31" spans="1:13" s="15" customFormat="1" ht="30" customHeight="1">
      <c r="A31" s="60">
        <v>43887</v>
      </c>
      <c r="B31" s="61" t="s">
        <v>38</v>
      </c>
      <c r="C31" s="153" t="s">
        <v>62</v>
      </c>
      <c r="D31" s="153"/>
      <c r="E31" s="153"/>
      <c r="F31" s="62" t="s">
        <v>44</v>
      </c>
      <c r="G31" s="63"/>
      <c r="H31" s="38">
        <v>100000</v>
      </c>
      <c r="I31" s="151"/>
      <c r="J31" s="152"/>
      <c r="K31" s="64" t="s">
        <v>140</v>
      </c>
      <c r="L31" s="100"/>
      <c r="M31" s="65"/>
    </row>
    <row r="32" spans="1:13" s="15" customFormat="1" ht="30" customHeight="1">
      <c r="A32" s="60">
        <v>43887</v>
      </c>
      <c r="B32" s="61" t="s">
        <v>38</v>
      </c>
      <c r="C32" s="149" t="s">
        <v>63</v>
      </c>
      <c r="D32" s="149"/>
      <c r="E32" s="149"/>
      <c r="F32" s="62" t="s">
        <v>43</v>
      </c>
      <c r="G32" s="63"/>
      <c r="H32" s="38">
        <v>100000</v>
      </c>
      <c r="I32" s="151"/>
      <c r="J32" s="152"/>
      <c r="K32" s="64" t="s">
        <v>140</v>
      </c>
      <c r="L32" s="100"/>
      <c r="M32" s="65"/>
    </row>
    <row r="33" spans="1:13" s="15" customFormat="1" ht="29.25" customHeight="1">
      <c r="A33" s="60">
        <v>43887</v>
      </c>
      <c r="B33" s="61" t="s">
        <v>38</v>
      </c>
      <c r="C33" s="149" t="s">
        <v>64</v>
      </c>
      <c r="D33" s="149"/>
      <c r="E33" s="149"/>
      <c r="F33" s="62" t="s">
        <v>41</v>
      </c>
      <c r="G33" s="63"/>
      <c r="H33" s="38">
        <v>100000</v>
      </c>
      <c r="I33" s="150"/>
      <c r="J33" s="150"/>
      <c r="K33" s="64" t="s">
        <v>140</v>
      </c>
      <c r="L33" s="100"/>
      <c r="M33" s="65"/>
    </row>
    <row r="34" spans="1:13" s="15" customFormat="1" ht="29.25" customHeight="1">
      <c r="A34" s="66">
        <v>43893</v>
      </c>
      <c r="B34" s="61" t="s">
        <v>69</v>
      </c>
      <c r="C34" s="149" t="s">
        <v>70</v>
      </c>
      <c r="D34" s="149"/>
      <c r="E34" s="149"/>
      <c r="F34" s="67" t="s">
        <v>71</v>
      </c>
      <c r="G34" s="63"/>
      <c r="H34" s="38">
        <v>250000</v>
      </c>
      <c r="I34" s="150"/>
      <c r="J34" s="150"/>
      <c r="K34" s="64" t="s">
        <v>140</v>
      </c>
      <c r="L34" s="100"/>
      <c r="M34" s="65"/>
    </row>
    <row r="35" spans="1:13" s="15" customFormat="1" ht="29.25" customHeight="1">
      <c r="A35" s="66">
        <v>43895</v>
      </c>
      <c r="B35" s="61" t="s">
        <v>69</v>
      </c>
      <c r="C35" s="149" t="s">
        <v>72</v>
      </c>
      <c r="D35" s="149"/>
      <c r="E35" s="149"/>
      <c r="F35" s="67" t="s">
        <v>73</v>
      </c>
      <c r="G35" s="63"/>
      <c r="H35" s="38">
        <v>35500</v>
      </c>
      <c r="I35" s="150"/>
      <c r="J35" s="150"/>
      <c r="K35" s="64" t="s">
        <v>142</v>
      </c>
      <c r="L35" s="100"/>
      <c r="M35" s="65"/>
    </row>
    <row r="36" spans="1:13" s="15" customFormat="1" ht="29.25" customHeight="1">
      <c r="A36" s="66">
        <v>43931</v>
      </c>
      <c r="B36" s="61" t="s">
        <v>38</v>
      </c>
      <c r="C36" s="149" t="s">
        <v>75</v>
      </c>
      <c r="D36" s="149"/>
      <c r="E36" s="149"/>
      <c r="F36" s="67" t="s">
        <v>76</v>
      </c>
      <c r="G36" s="63"/>
      <c r="H36" s="38">
        <v>496600</v>
      </c>
      <c r="I36" s="150"/>
      <c r="J36" s="150"/>
      <c r="K36" s="64" t="s">
        <v>142</v>
      </c>
      <c r="L36" s="100"/>
      <c r="M36" s="65"/>
    </row>
    <row r="37" spans="1:13" ht="29.25" customHeight="1">
      <c r="A37" s="71">
        <v>43944</v>
      </c>
      <c r="B37" s="61" t="s">
        <v>38</v>
      </c>
      <c r="C37" s="148" t="s">
        <v>77</v>
      </c>
      <c r="D37" s="148"/>
      <c r="E37" s="148"/>
      <c r="F37" s="68" t="s">
        <v>76</v>
      </c>
      <c r="G37" s="69"/>
      <c r="H37" s="39">
        <v>49900</v>
      </c>
      <c r="I37" s="147"/>
      <c r="J37" s="147"/>
      <c r="K37" s="64" t="s">
        <v>142</v>
      </c>
      <c r="L37" s="100"/>
      <c r="M37" s="58"/>
    </row>
    <row r="38" spans="1:13" ht="29.25" customHeight="1">
      <c r="A38" s="71">
        <v>43955</v>
      </c>
      <c r="B38" s="73" t="s">
        <v>96</v>
      </c>
      <c r="C38" s="148" t="s">
        <v>97</v>
      </c>
      <c r="D38" s="148"/>
      <c r="E38" s="148"/>
      <c r="F38" s="70" t="s">
        <v>68</v>
      </c>
      <c r="G38" s="69"/>
      <c r="H38" s="39">
        <v>50000</v>
      </c>
      <c r="I38" s="147"/>
      <c r="J38" s="147"/>
      <c r="K38" s="64" t="s">
        <v>141</v>
      </c>
      <c r="L38" s="100"/>
      <c r="M38" s="58"/>
    </row>
    <row r="39" spans="1:13" ht="29.25" customHeight="1">
      <c r="A39" s="71">
        <v>43955</v>
      </c>
      <c r="B39" s="73" t="s">
        <v>96</v>
      </c>
      <c r="C39" s="148" t="s">
        <v>98</v>
      </c>
      <c r="D39" s="148"/>
      <c r="E39" s="148"/>
      <c r="F39" s="70" t="s">
        <v>68</v>
      </c>
      <c r="G39" s="69"/>
      <c r="H39" s="39">
        <v>50000</v>
      </c>
      <c r="I39" s="147"/>
      <c r="J39" s="147"/>
      <c r="K39" s="64" t="s">
        <v>141</v>
      </c>
      <c r="L39" s="100"/>
      <c r="M39" s="58"/>
    </row>
    <row r="40" spans="1:13" ht="29.25" customHeight="1">
      <c r="A40" s="71">
        <v>43955</v>
      </c>
      <c r="B40" s="73" t="s">
        <v>96</v>
      </c>
      <c r="C40" s="148" t="s">
        <v>99</v>
      </c>
      <c r="D40" s="148"/>
      <c r="E40" s="148"/>
      <c r="F40" s="70" t="s">
        <v>68</v>
      </c>
      <c r="G40" s="69"/>
      <c r="H40" s="39">
        <v>50000</v>
      </c>
      <c r="I40" s="147"/>
      <c r="J40" s="147"/>
      <c r="K40" s="64" t="s">
        <v>141</v>
      </c>
      <c r="L40" s="100"/>
      <c r="M40" s="58"/>
    </row>
    <row r="41" spans="1:12" ht="29.25" customHeight="1">
      <c r="A41" s="77">
        <v>43987</v>
      </c>
      <c r="B41" s="72" t="s">
        <v>100</v>
      </c>
      <c r="C41" s="137" t="s">
        <v>101</v>
      </c>
      <c r="D41" s="137"/>
      <c r="E41" s="137"/>
      <c r="F41" s="32" t="s">
        <v>102</v>
      </c>
      <c r="G41" s="31"/>
      <c r="H41" s="39">
        <v>300000</v>
      </c>
      <c r="I41" s="138"/>
      <c r="J41" s="138"/>
      <c r="K41" s="64" t="s">
        <v>142</v>
      </c>
      <c r="L41" s="100"/>
    </row>
    <row r="42" spans="1:12" ht="29.25" customHeight="1">
      <c r="A42" s="77">
        <v>43998</v>
      </c>
      <c r="B42" s="76" t="s">
        <v>54</v>
      </c>
      <c r="C42" s="137" t="s">
        <v>117</v>
      </c>
      <c r="D42" s="137"/>
      <c r="E42" s="137"/>
      <c r="F42" s="75" t="s">
        <v>68</v>
      </c>
      <c r="G42" s="31"/>
      <c r="H42" s="39">
        <v>50000</v>
      </c>
      <c r="I42" s="138"/>
      <c r="J42" s="138"/>
      <c r="K42" s="64" t="s">
        <v>141</v>
      </c>
      <c r="L42" s="100"/>
    </row>
    <row r="43" spans="1:12" ht="29.25" customHeight="1">
      <c r="A43" s="77">
        <v>44006</v>
      </c>
      <c r="B43" s="72" t="s">
        <v>38</v>
      </c>
      <c r="C43" s="137" t="s">
        <v>118</v>
      </c>
      <c r="D43" s="137"/>
      <c r="E43" s="137"/>
      <c r="F43" s="76" t="s">
        <v>68</v>
      </c>
      <c r="G43" s="31"/>
      <c r="H43" s="39">
        <v>74200</v>
      </c>
      <c r="I43" s="138"/>
      <c r="J43" s="138"/>
      <c r="K43" s="64" t="s">
        <v>140</v>
      </c>
      <c r="L43" s="100"/>
    </row>
    <row r="44" spans="1:12" ht="29.25" customHeight="1">
      <c r="A44" s="77">
        <v>44007</v>
      </c>
      <c r="B44" s="72" t="s">
        <v>119</v>
      </c>
      <c r="C44" s="137" t="s">
        <v>120</v>
      </c>
      <c r="D44" s="137"/>
      <c r="E44" s="137"/>
      <c r="F44" s="32" t="s">
        <v>42</v>
      </c>
      <c r="G44" s="31"/>
      <c r="H44" s="39">
        <v>134610</v>
      </c>
      <c r="I44" s="138"/>
      <c r="J44" s="138"/>
      <c r="K44" s="64" t="s">
        <v>142</v>
      </c>
      <c r="L44" s="100"/>
    </row>
    <row r="45" spans="1:12" ht="29.25" customHeight="1">
      <c r="A45" s="77">
        <v>44020</v>
      </c>
      <c r="B45" s="72" t="s">
        <v>54</v>
      </c>
      <c r="C45" s="137" t="s">
        <v>121</v>
      </c>
      <c r="D45" s="137"/>
      <c r="E45" s="137"/>
      <c r="F45" s="32" t="s">
        <v>68</v>
      </c>
      <c r="G45" s="31"/>
      <c r="H45" s="39">
        <v>50000</v>
      </c>
      <c r="I45" s="138"/>
      <c r="J45" s="138"/>
      <c r="K45" s="64" t="s">
        <v>141</v>
      </c>
      <c r="L45" s="100"/>
    </row>
    <row r="46" spans="1:12" ht="29.25" customHeight="1">
      <c r="A46" s="77">
        <v>44024</v>
      </c>
      <c r="B46" s="82" t="s">
        <v>54</v>
      </c>
      <c r="C46" s="137" t="s">
        <v>134</v>
      </c>
      <c r="D46" s="137"/>
      <c r="E46" s="137"/>
      <c r="F46" s="82" t="s">
        <v>68</v>
      </c>
      <c r="G46" s="31"/>
      <c r="H46" s="39">
        <v>50000</v>
      </c>
      <c r="I46" s="138"/>
      <c r="J46" s="138"/>
      <c r="K46" s="64" t="s">
        <v>141</v>
      </c>
      <c r="L46" s="100"/>
    </row>
    <row r="47" spans="1:12" ht="29.25" customHeight="1">
      <c r="A47" s="77">
        <v>44028</v>
      </c>
      <c r="B47" s="83" t="s">
        <v>38</v>
      </c>
      <c r="C47" s="137" t="s">
        <v>135</v>
      </c>
      <c r="D47" s="137"/>
      <c r="E47" s="137"/>
      <c r="F47" s="88" t="s">
        <v>136</v>
      </c>
      <c r="G47" s="31"/>
      <c r="H47" s="39">
        <v>240000</v>
      </c>
      <c r="I47" s="138"/>
      <c r="J47" s="138"/>
      <c r="K47" s="64" t="s">
        <v>140</v>
      </c>
      <c r="L47" s="100"/>
    </row>
    <row r="48" spans="1:12" ht="29.25" customHeight="1">
      <c r="A48" s="77">
        <v>44033</v>
      </c>
      <c r="B48" s="89" t="s">
        <v>137</v>
      </c>
      <c r="C48" s="137" t="s">
        <v>138</v>
      </c>
      <c r="D48" s="137"/>
      <c r="E48" s="137"/>
      <c r="F48" s="89" t="s">
        <v>68</v>
      </c>
      <c r="G48" s="31"/>
      <c r="H48" s="39">
        <v>44500</v>
      </c>
      <c r="I48" s="138"/>
      <c r="J48" s="138"/>
      <c r="K48" s="90" t="s">
        <v>143</v>
      </c>
      <c r="L48" s="101"/>
    </row>
    <row r="49" spans="1:12" s="15" customFormat="1" ht="29.25" customHeight="1">
      <c r="A49" s="77">
        <v>44042</v>
      </c>
      <c r="B49" s="91" t="s">
        <v>54</v>
      </c>
      <c r="C49" s="137" t="s">
        <v>139</v>
      </c>
      <c r="D49" s="137"/>
      <c r="E49" s="137"/>
      <c r="F49" s="91" t="s">
        <v>68</v>
      </c>
      <c r="G49" s="31"/>
      <c r="H49" s="39">
        <v>50000</v>
      </c>
      <c r="I49" s="138"/>
      <c r="J49" s="138"/>
      <c r="K49" s="64" t="s">
        <v>141</v>
      </c>
      <c r="L49" s="100"/>
    </row>
    <row r="50" spans="1:12" ht="29.25" customHeight="1">
      <c r="A50" s="77">
        <v>44057</v>
      </c>
      <c r="B50" s="89" t="s">
        <v>38</v>
      </c>
      <c r="C50" s="137" t="s">
        <v>150</v>
      </c>
      <c r="D50" s="137"/>
      <c r="E50" s="137"/>
      <c r="F50" s="89" t="s">
        <v>68</v>
      </c>
      <c r="G50" s="31"/>
      <c r="H50" s="39">
        <v>62600</v>
      </c>
      <c r="I50" s="138"/>
      <c r="J50" s="138"/>
      <c r="K50" s="90" t="s">
        <v>142</v>
      </c>
      <c r="L50" s="101"/>
    </row>
    <row r="51" spans="1:12" ht="29.25" customHeight="1">
      <c r="A51" s="77">
        <v>44070</v>
      </c>
      <c r="B51" s="92" t="s">
        <v>38</v>
      </c>
      <c r="C51" s="137" t="s">
        <v>152</v>
      </c>
      <c r="D51" s="137"/>
      <c r="E51" s="137"/>
      <c r="F51" s="92" t="s">
        <v>68</v>
      </c>
      <c r="G51" s="31"/>
      <c r="H51" s="39">
        <v>522000</v>
      </c>
      <c r="I51" s="138"/>
      <c r="J51" s="138"/>
      <c r="K51" s="90" t="s">
        <v>142</v>
      </c>
      <c r="L51" s="102"/>
    </row>
    <row r="52" spans="1:11" ht="29.25" customHeight="1">
      <c r="A52" s="77">
        <v>44077</v>
      </c>
      <c r="B52" s="95" t="s">
        <v>38</v>
      </c>
      <c r="C52" s="137" t="s">
        <v>154</v>
      </c>
      <c r="D52" s="137"/>
      <c r="E52" s="137"/>
      <c r="F52" s="95" t="s">
        <v>153</v>
      </c>
      <c r="G52" s="31"/>
      <c r="H52" s="39">
        <v>264100</v>
      </c>
      <c r="I52" s="138"/>
      <c r="J52" s="138"/>
      <c r="K52" s="90" t="s">
        <v>142</v>
      </c>
    </row>
    <row r="53" spans="1:11" ht="29.25" customHeight="1">
      <c r="A53" s="77">
        <v>44081</v>
      </c>
      <c r="B53" s="95" t="s">
        <v>38</v>
      </c>
      <c r="C53" s="137" t="s">
        <v>155</v>
      </c>
      <c r="D53" s="137"/>
      <c r="E53" s="137"/>
      <c r="F53" s="95" t="s">
        <v>68</v>
      </c>
      <c r="G53" s="31"/>
      <c r="H53" s="39">
        <v>30400</v>
      </c>
      <c r="I53" s="138"/>
      <c r="J53" s="138"/>
      <c r="K53" s="90" t="s">
        <v>142</v>
      </c>
    </row>
    <row r="54" spans="1:13" ht="29.25" customHeight="1">
      <c r="A54" s="77">
        <v>44085</v>
      </c>
      <c r="B54" s="107" t="s">
        <v>38</v>
      </c>
      <c r="C54" s="189" t="s">
        <v>165</v>
      </c>
      <c r="D54" s="190"/>
      <c r="E54" s="191"/>
      <c r="F54" s="107" t="s">
        <v>68</v>
      </c>
      <c r="G54" s="31"/>
      <c r="H54" s="39">
        <v>115960</v>
      </c>
      <c r="I54" s="142"/>
      <c r="J54" s="143"/>
      <c r="K54" s="90" t="s">
        <v>166</v>
      </c>
      <c r="M54" s="15"/>
    </row>
    <row r="55" spans="1:11" ht="29.25" customHeight="1">
      <c r="A55" s="77">
        <v>44088</v>
      </c>
      <c r="B55" s="107" t="s">
        <v>54</v>
      </c>
      <c r="C55" s="137" t="s">
        <v>164</v>
      </c>
      <c r="D55" s="137"/>
      <c r="E55" s="137"/>
      <c r="F55" s="107" t="s">
        <v>68</v>
      </c>
      <c r="G55" s="31"/>
      <c r="H55" s="39">
        <v>50000</v>
      </c>
      <c r="I55" s="138"/>
      <c r="J55" s="138"/>
      <c r="K55" s="64" t="s">
        <v>141</v>
      </c>
    </row>
    <row r="56" spans="1:11" ht="29.25" customHeight="1">
      <c r="A56" s="77">
        <v>44088</v>
      </c>
      <c r="B56" s="108" t="s">
        <v>38</v>
      </c>
      <c r="C56" s="137" t="s">
        <v>168</v>
      </c>
      <c r="D56" s="137"/>
      <c r="E56" s="137"/>
      <c r="F56" s="108" t="s">
        <v>167</v>
      </c>
      <c r="G56" s="31"/>
      <c r="H56" s="39">
        <v>777100</v>
      </c>
      <c r="I56" s="138"/>
      <c r="J56" s="138"/>
      <c r="K56" s="90" t="s">
        <v>143</v>
      </c>
    </row>
    <row r="57" spans="1:11" ht="29.25" customHeight="1">
      <c r="A57" s="77">
        <v>44083</v>
      </c>
      <c r="B57" s="108" t="s">
        <v>38</v>
      </c>
      <c r="C57" s="137" t="s">
        <v>168</v>
      </c>
      <c r="D57" s="137"/>
      <c r="E57" s="137"/>
      <c r="F57" s="108" t="s">
        <v>41</v>
      </c>
      <c r="G57" s="31"/>
      <c r="H57" s="39">
        <v>701100</v>
      </c>
      <c r="I57" s="138"/>
      <c r="J57" s="138"/>
      <c r="K57" s="90" t="s">
        <v>143</v>
      </c>
    </row>
    <row r="58" spans="1:11" ht="29.25" customHeight="1">
      <c r="A58" s="77">
        <v>44090</v>
      </c>
      <c r="B58" s="109" t="s">
        <v>38</v>
      </c>
      <c r="C58" s="137" t="s">
        <v>168</v>
      </c>
      <c r="D58" s="137"/>
      <c r="E58" s="137"/>
      <c r="F58" s="108" t="s">
        <v>169</v>
      </c>
      <c r="G58" s="31"/>
      <c r="H58" s="39">
        <v>630080</v>
      </c>
      <c r="I58" s="138"/>
      <c r="J58" s="138"/>
      <c r="K58" s="90" t="s">
        <v>143</v>
      </c>
    </row>
    <row r="59" spans="1:11" ht="29.25" customHeight="1">
      <c r="A59" s="77">
        <v>44097</v>
      </c>
      <c r="B59" s="111" t="s">
        <v>38</v>
      </c>
      <c r="C59" s="137" t="s">
        <v>174</v>
      </c>
      <c r="D59" s="137"/>
      <c r="E59" s="137"/>
      <c r="F59" s="111" t="s">
        <v>43</v>
      </c>
      <c r="G59" s="31"/>
      <c r="H59" s="39">
        <v>339820</v>
      </c>
      <c r="I59" s="138"/>
      <c r="J59" s="138"/>
      <c r="K59" s="64" t="s">
        <v>175</v>
      </c>
    </row>
    <row r="60" spans="1:11" ht="29.25" customHeight="1">
      <c r="A60" s="77">
        <v>44099</v>
      </c>
      <c r="B60" s="61" t="s">
        <v>38</v>
      </c>
      <c r="C60" s="137" t="s">
        <v>176</v>
      </c>
      <c r="D60" s="137"/>
      <c r="E60" s="137"/>
      <c r="F60" s="62" t="s">
        <v>48</v>
      </c>
      <c r="G60" s="31"/>
      <c r="H60" s="39">
        <v>794980</v>
      </c>
      <c r="I60" s="138"/>
      <c r="J60" s="138"/>
      <c r="K60" s="64" t="s">
        <v>177</v>
      </c>
    </row>
    <row r="61" spans="1:11" ht="29.25" customHeight="1">
      <c r="A61" s="77">
        <v>44102</v>
      </c>
      <c r="B61" s="115" t="s">
        <v>38</v>
      </c>
      <c r="C61" s="137" t="s">
        <v>178</v>
      </c>
      <c r="D61" s="137"/>
      <c r="E61" s="137"/>
      <c r="F61" s="108" t="s">
        <v>68</v>
      </c>
      <c r="G61" s="31"/>
      <c r="H61" s="39">
        <v>140000</v>
      </c>
      <c r="I61" s="138"/>
      <c r="J61" s="138"/>
      <c r="K61" s="90" t="s">
        <v>143</v>
      </c>
    </row>
    <row r="62" spans="1:11" ht="29.25" customHeight="1">
      <c r="A62" s="77">
        <v>44120</v>
      </c>
      <c r="B62" s="116" t="s">
        <v>38</v>
      </c>
      <c r="C62" s="137" t="s">
        <v>181</v>
      </c>
      <c r="D62" s="137"/>
      <c r="E62" s="137"/>
      <c r="F62" s="116" t="s">
        <v>68</v>
      </c>
      <c r="G62" s="31" t="s">
        <v>183</v>
      </c>
      <c r="H62" s="127">
        <v>78000</v>
      </c>
      <c r="I62" s="138" t="s">
        <v>182</v>
      </c>
      <c r="J62" s="138"/>
      <c r="K62" s="64" t="s">
        <v>46</v>
      </c>
    </row>
    <row r="63" spans="1:11" ht="29.25" customHeight="1">
      <c r="A63" s="77">
        <v>44125</v>
      </c>
      <c r="B63" s="117" t="s">
        <v>38</v>
      </c>
      <c r="C63" s="137" t="s">
        <v>138</v>
      </c>
      <c r="D63" s="137"/>
      <c r="E63" s="137"/>
      <c r="F63" s="117" t="s">
        <v>68</v>
      </c>
      <c r="G63" s="31" t="s">
        <v>186</v>
      </c>
      <c r="H63" s="127">
        <v>256560</v>
      </c>
      <c r="I63" s="138" t="s">
        <v>184</v>
      </c>
      <c r="J63" s="138"/>
      <c r="K63" s="64" t="s">
        <v>185</v>
      </c>
    </row>
    <row r="64" spans="1:11" ht="29.25" customHeight="1">
      <c r="A64" s="77">
        <v>44127</v>
      </c>
      <c r="B64" s="118" t="s">
        <v>38</v>
      </c>
      <c r="C64" s="137" t="s">
        <v>187</v>
      </c>
      <c r="D64" s="137"/>
      <c r="E64" s="137"/>
      <c r="F64" s="116" t="s">
        <v>48</v>
      </c>
      <c r="G64" s="31" t="s">
        <v>188</v>
      </c>
      <c r="H64" s="39">
        <v>97000</v>
      </c>
      <c r="I64" s="138" t="s">
        <v>189</v>
      </c>
      <c r="J64" s="138"/>
      <c r="K64" s="64" t="s">
        <v>46</v>
      </c>
    </row>
    <row r="65" spans="1:12" ht="29.25" customHeight="1">
      <c r="A65" s="77">
        <v>44130</v>
      </c>
      <c r="B65" s="119" t="s">
        <v>38</v>
      </c>
      <c r="C65" s="137" t="s">
        <v>190</v>
      </c>
      <c r="D65" s="137"/>
      <c r="E65" s="137"/>
      <c r="F65" s="119" t="s">
        <v>68</v>
      </c>
      <c r="G65" s="31" t="s">
        <v>191</v>
      </c>
      <c r="H65" s="127">
        <v>260000</v>
      </c>
      <c r="I65" s="138" t="s">
        <v>192</v>
      </c>
      <c r="J65" s="138"/>
      <c r="K65" s="90" t="s">
        <v>142</v>
      </c>
      <c r="L65" s="1"/>
    </row>
    <row r="66" spans="1:12" ht="29.25" customHeight="1">
      <c r="A66" s="77">
        <v>44132</v>
      </c>
      <c r="B66" s="119" t="s">
        <v>54</v>
      </c>
      <c r="C66" s="137" t="s">
        <v>219</v>
      </c>
      <c r="D66" s="137"/>
      <c r="E66" s="137"/>
      <c r="F66" s="120" t="s">
        <v>68</v>
      </c>
      <c r="G66" s="31" t="s">
        <v>194</v>
      </c>
      <c r="H66" s="127">
        <v>50000</v>
      </c>
      <c r="I66" s="146" t="s">
        <v>195</v>
      </c>
      <c r="J66" s="138"/>
      <c r="K66" s="64" t="s">
        <v>141</v>
      </c>
      <c r="L66" s="1"/>
    </row>
    <row r="67" spans="1:12" ht="29.25" customHeight="1">
      <c r="A67" s="77">
        <v>44132</v>
      </c>
      <c r="B67" s="121" t="s">
        <v>38</v>
      </c>
      <c r="C67" s="137" t="s">
        <v>198</v>
      </c>
      <c r="D67" s="137"/>
      <c r="E67" s="137"/>
      <c r="F67" s="120" t="s">
        <v>167</v>
      </c>
      <c r="G67" s="31" t="s">
        <v>196</v>
      </c>
      <c r="H67" s="39">
        <v>38360</v>
      </c>
      <c r="I67" s="138" t="s">
        <v>197</v>
      </c>
      <c r="J67" s="138"/>
      <c r="K67" s="90" t="s">
        <v>142</v>
      </c>
      <c r="L67" s="1"/>
    </row>
    <row r="68" spans="1:12" ht="29.25" customHeight="1">
      <c r="A68" s="77">
        <v>44130</v>
      </c>
      <c r="B68" s="122" t="s">
        <v>38</v>
      </c>
      <c r="C68" s="144" t="s">
        <v>202</v>
      </c>
      <c r="D68" s="144"/>
      <c r="E68" s="144"/>
      <c r="F68" s="120" t="s">
        <v>68</v>
      </c>
      <c r="G68" s="31" t="s">
        <v>193</v>
      </c>
      <c r="H68" s="127">
        <v>128500</v>
      </c>
      <c r="I68" s="138" t="s">
        <v>203</v>
      </c>
      <c r="J68" s="138"/>
      <c r="K68" s="90" t="s">
        <v>142</v>
      </c>
      <c r="L68" s="1"/>
    </row>
    <row r="69" spans="1:12" ht="29.25" customHeight="1">
      <c r="A69" s="77">
        <v>44142</v>
      </c>
      <c r="B69" s="122" t="s">
        <v>54</v>
      </c>
      <c r="C69" s="144" t="s">
        <v>220</v>
      </c>
      <c r="D69" s="144"/>
      <c r="E69" s="144"/>
      <c r="F69" s="122" t="s">
        <v>68</v>
      </c>
      <c r="G69" s="31" t="s">
        <v>206</v>
      </c>
      <c r="H69" s="127">
        <v>50000</v>
      </c>
      <c r="I69" s="138" t="s">
        <v>207</v>
      </c>
      <c r="J69" s="138"/>
      <c r="K69" s="64" t="s">
        <v>141</v>
      </c>
      <c r="L69" s="1"/>
    </row>
    <row r="70" spans="1:12" ht="29.25" customHeight="1">
      <c r="A70" s="77">
        <v>44146</v>
      </c>
      <c r="B70" s="123" t="s">
        <v>38</v>
      </c>
      <c r="C70" s="144" t="s">
        <v>212</v>
      </c>
      <c r="D70" s="144"/>
      <c r="E70" s="144"/>
      <c r="F70" s="122" t="s">
        <v>42</v>
      </c>
      <c r="G70" s="31" t="s">
        <v>213</v>
      </c>
      <c r="H70" s="39">
        <v>100000</v>
      </c>
      <c r="I70" s="138" t="s">
        <v>214</v>
      </c>
      <c r="J70" s="138"/>
      <c r="K70" s="64" t="s">
        <v>46</v>
      </c>
      <c r="L70" s="1"/>
    </row>
    <row r="71" spans="1:11" s="15" customFormat="1" ht="29.25" customHeight="1">
      <c r="A71" s="77">
        <v>44146</v>
      </c>
      <c r="B71" s="125" t="s">
        <v>38</v>
      </c>
      <c r="C71" s="139" t="s">
        <v>221</v>
      </c>
      <c r="D71" s="140"/>
      <c r="E71" s="141"/>
      <c r="F71" s="125" t="s">
        <v>68</v>
      </c>
      <c r="G71" s="31" t="s">
        <v>218</v>
      </c>
      <c r="H71" s="127">
        <v>150000</v>
      </c>
      <c r="I71" s="142" t="s">
        <v>217</v>
      </c>
      <c r="J71" s="143"/>
      <c r="K71" s="64" t="s">
        <v>46</v>
      </c>
    </row>
    <row r="72" spans="1:11" s="15" customFormat="1" ht="29.25" customHeight="1">
      <c r="A72" s="77">
        <v>44151</v>
      </c>
      <c r="B72" s="128" t="s">
        <v>38</v>
      </c>
      <c r="C72" s="139" t="s">
        <v>229</v>
      </c>
      <c r="D72" s="140"/>
      <c r="E72" s="141"/>
      <c r="F72" s="128" t="s">
        <v>44</v>
      </c>
      <c r="G72" s="31" t="s">
        <v>230</v>
      </c>
      <c r="H72" s="127">
        <v>141920</v>
      </c>
      <c r="I72" s="142" t="s">
        <v>231</v>
      </c>
      <c r="J72" s="143"/>
      <c r="K72" s="64" t="s">
        <v>46</v>
      </c>
    </row>
    <row r="73" spans="1:12" ht="29.25" customHeight="1">
      <c r="A73" s="77">
        <v>44150</v>
      </c>
      <c r="B73" s="123" t="s">
        <v>54</v>
      </c>
      <c r="C73" s="145" t="s">
        <v>222</v>
      </c>
      <c r="D73" s="145"/>
      <c r="E73" s="145"/>
      <c r="F73" s="123" t="s">
        <v>68</v>
      </c>
      <c r="G73" s="31" t="s">
        <v>204</v>
      </c>
      <c r="H73" s="127">
        <v>50000</v>
      </c>
      <c r="I73" s="138" t="s">
        <v>205</v>
      </c>
      <c r="J73" s="138"/>
      <c r="K73" s="64" t="s">
        <v>141</v>
      </c>
      <c r="L73" s="1"/>
    </row>
    <row r="74" spans="1:12" ht="29.25" customHeight="1">
      <c r="A74" s="77">
        <v>44148</v>
      </c>
      <c r="B74" s="124" t="s">
        <v>38</v>
      </c>
      <c r="C74" s="144" t="s">
        <v>212</v>
      </c>
      <c r="D74" s="144"/>
      <c r="E74" s="144"/>
      <c r="F74" s="122" t="s">
        <v>43</v>
      </c>
      <c r="G74" s="31" t="s">
        <v>215</v>
      </c>
      <c r="H74" s="39">
        <v>150000</v>
      </c>
      <c r="I74" s="138" t="s">
        <v>216</v>
      </c>
      <c r="J74" s="138"/>
      <c r="K74" s="64" t="s">
        <v>46</v>
      </c>
      <c r="L74" s="1"/>
    </row>
    <row r="75" spans="1:12" ht="29.25" customHeight="1">
      <c r="A75" s="77">
        <v>44152</v>
      </c>
      <c r="B75" s="126" t="s">
        <v>38</v>
      </c>
      <c r="C75" s="139" t="s">
        <v>226</v>
      </c>
      <c r="D75" s="140"/>
      <c r="E75" s="141"/>
      <c r="F75" s="126" t="s">
        <v>68</v>
      </c>
      <c r="G75" s="31" t="s">
        <v>227</v>
      </c>
      <c r="H75" s="127">
        <v>261000</v>
      </c>
      <c r="I75" s="138" t="s">
        <v>228</v>
      </c>
      <c r="J75" s="138"/>
      <c r="K75" s="64" t="s">
        <v>46</v>
      </c>
      <c r="L75" s="1"/>
    </row>
    <row r="76" spans="1:11" s="15" customFormat="1" ht="29.25" customHeight="1">
      <c r="A76" s="77">
        <v>44152</v>
      </c>
      <c r="B76" s="128" t="s">
        <v>38</v>
      </c>
      <c r="C76" s="139" t="s">
        <v>229</v>
      </c>
      <c r="D76" s="140"/>
      <c r="E76" s="141"/>
      <c r="F76" s="128" t="s">
        <v>44</v>
      </c>
      <c r="G76" s="31" t="s">
        <v>232</v>
      </c>
      <c r="H76" s="127">
        <v>140000</v>
      </c>
      <c r="I76" s="142" t="s">
        <v>233</v>
      </c>
      <c r="J76" s="143"/>
      <c r="K76" s="64" t="s">
        <v>46</v>
      </c>
    </row>
    <row r="77" spans="1:11" s="15" customFormat="1" ht="29.25" customHeight="1">
      <c r="A77" s="77">
        <v>44153</v>
      </c>
      <c r="B77" s="128" t="s">
        <v>38</v>
      </c>
      <c r="C77" s="139" t="s">
        <v>229</v>
      </c>
      <c r="D77" s="140"/>
      <c r="E77" s="141"/>
      <c r="F77" s="128" t="s">
        <v>44</v>
      </c>
      <c r="G77" s="31" t="s">
        <v>188</v>
      </c>
      <c r="H77" s="127">
        <v>140000</v>
      </c>
      <c r="I77" s="142" t="s">
        <v>234</v>
      </c>
      <c r="J77" s="143"/>
      <c r="K77" s="64" t="s">
        <v>46</v>
      </c>
    </row>
    <row r="78" spans="1:12" ht="29.25" customHeight="1">
      <c r="A78" s="77">
        <v>44153</v>
      </c>
      <c r="B78" s="126" t="s">
        <v>38</v>
      </c>
      <c r="C78" s="139" t="s">
        <v>221</v>
      </c>
      <c r="D78" s="140"/>
      <c r="E78" s="141"/>
      <c r="F78" s="126" t="s">
        <v>68</v>
      </c>
      <c r="G78" s="31" t="s">
        <v>223</v>
      </c>
      <c r="H78" s="127">
        <v>150000</v>
      </c>
      <c r="I78" s="138" t="s">
        <v>224</v>
      </c>
      <c r="J78" s="138"/>
      <c r="K78" s="64" t="s">
        <v>46</v>
      </c>
      <c r="L78" s="1"/>
    </row>
    <row r="79" spans="1:12" ht="29.25" customHeight="1">
      <c r="A79" s="77">
        <v>44153</v>
      </c>
      <c r="B79" s="126" t="s">
        <v>38</v>
      </c>
      <c r="C79" s="137" t="s">
        <v>138</v>
      </c>
      <c r="D79" s="137"/>
      <c r="E79" s="137"/>
      <c r="F79" s="126" t="s">
        <v>68</v>
      </c>
      <c r="G79" s="31" t="s">
        <v>186</v>
      </c>
      <c r="H79" s="127">
        <v>214000</v>
      </c>
      <c r="I79" s="138" t="s">
        <v>225</v>
      </c>
      <c r="J79" s="138"/>
      <c r="K79" s="64" t="s">
        <v>143</v>
      </c>
      <c r="L79" s="1"/>
    </row>
    <row r="80" spans="1:12" ht="29.25" customHeight="1">
      <c r="A80" s="77">
        <v>44153</v>
      </c>
      <c r="B80" s="129" t="s">
        <v>38</v>
      </c>
      <c r="C80" s="139" t="s">
        <v>239</v>
      </c>
      <c r="D80" s="140"/>
      <c r="E80" s="141"/>
      <c r="F80" s="126" t="s">
        <v>48</v>
      </c>
      <c r="G80" s="31" t="s">
        <v>235</v>
      </c>
      <c r="H80" s="127">
        <v>112000</v>
      </c>
      <c r="I80" s="138" t="s">
        <v>237</v>
      </c>
      <c r="J80" s="138"/>
      <c r="K80" s="64" t="s">
        <v>46</v>
      </c>
      <c r="L80" s="1"/>
    </row>
    <row r="81" spans="1:12" ht="29.25" customHeight="1">
      <c r="A81" s="77">
        <v>44158</v>
      </c>
      <c r="B81" s="129" t="s">
        <v>38</v>
      </c>
      <c r="C81" s="139" t="s">
        <v>239</v>
      </c>
      <c r="D81" s="140"/>
      <c r="E81" s="141"/>
      <c r="F81" s="126" t="s">
        <v>48</v>
      </c>
      <c r="G81" s="31" t="s">
        <v>236</v>
      </c>
      <c r="H81" s="127">
        <v>109000</v>
      </c>
      <c r="I81" s="138" t="s">
        <v>238</v>
      </c>
      <c r="J81" s="138"/>
      <c r="K81" s="64" t="s">
        <v>46</v>
      </c>
      <c r="L81" s="1"/>
    </row>
    <row r="82" spans="1:11" s="15" customFormat="1" ht="29.25" customHeight="1">
      <c r="A82" s="77">
        <v>44165</v>
      </c>
      <c r="B82" s="130" t="s">
        <v>38</v>
      </c>
      <c r="C82" s="139" t="s">
        <v>240</v>
      </c>
      <c r="D82" s="140"/>
      <c r="E82" s="141"/>
      <c r="F82" s="130" t="s">
        <v>167</v>
      </c>
      <c r="G82" s="31" t="s">
        <v>241</v>
      </c>
      <c r="H82" s="127">
        <v>484540</v>
      </c>
      <c r="I82" s="142" t="s">
        <v>242</v>
      </c>
      <c r="J82" s="143"/>
      <c r="K82" s="64" t="s">
        <v>46</v>
      </c>
    </row>
    <row r="83" spans="1:12" ht="29.25" customHeight="1">
      <c r="A83" s="77">
        <v>44169</v>
      </c>
      <c r="B83" s="131" t="s">
        <v>38</v>
      </c>
      <c r="C83" s="137" t="s">
        <v>248</v>
      </c>
      <c r="D83" s="137"/>
      <c r="E83" s="137"/>
      <c r="F83" s="124" t="s">
        <v>41</v>
      </c>
      <c r="G83" s="31" t="s">
        <v>247</v>
      </c>
      <c r="H83" s="39">
        <v>328000</v>
      </c>
      <c r="I83" s="138" t="s">
        <v>246</v>
      </c>
      <c r="J83" s="138"/>
      <c r="K83" s="64" t="s">
        <v>142</v>
      </c>
      <c r="L83" s="1"/>
    </row>
    <row r="84" spans="1:12" ht="29.25" customHeight="1">
      <c r="A84" s="77">
        <v>44172</v>
      </c>
      <c r="B84" s="132" t="s">
        <v>38</v>
      </c>
      <c r="C84" s="137" t="s">
        <v>249</v>
      </c>
      <c r="D84" s="137"/>
      <c r="E84" s="137"/>
      <c r="F84" s="131" t="s">
        <v>42</v>
      </c>
      <c r="G84" s="31" t="s">
        <v>250</v>
      </c>
      <c r="H84" s="39">
        <v>220090</v>
      </c>
      <c r="I84" s="138" t="s">
        <v>251</v>
      </c>
      <c r="J84" s="138"/>
      <c r="K84" s="64" t="s">
        <v>142</v>
      </c>
      <c r="L84" s="1"/>
    </row>
    <row r="85" spans="1:12" ht="29.25" customHeight="1">
      <c r="A85" s="77">
        <v>44175</v>
      </c>
      <c r="B85" s="133" t="s">
        <v>38</v>
      </c>
      <c r="C85" s="137" t="s">
        <v>249</v>
      </c>
      <c r="D85" s="137"/>
      <c r="E85" s="137"/>
      <c r="F85" s="131" t="s">
        <v>43</v>
      </c>
      <c r="G85" s="31" t="s">
        <v>253</v>
      </c>
      <c r="H85" s="39">
        <v>160180</v>
      </c>
      <c r="I85" s="138" t="s">
        <v>254</v>
      </c>
      <c r="J85" s="138"/>
      <c r="K85" s="64" t="s">
        <v>142</v>
      </c>
      <c r="L85" s="1"/>
    </row>
    <row r="86" spans="1:12" ht="29.25" customHeight="1">
      <c r="A86" s="77">
        <v>44175</v>
      </c>
      <c r="B86" s="134" t="s">
        <v>38</v>
      </c>
      <c r="C86" s="137" t="s">
        <v>255</v>
      </c>
      <c r="D86" s="137"/>
      <c r="E86" s="137"/>
      <c r="F86" s="134" t="s">
        <v>68</v>
      </c>
      <c r="G86" s="31" t="s">
        <v>256</v>
      </c>
      <c r="H86" s="39">
        <v>60000</v>
      </c>
      <c r="I86" s="138" t="s">
        <v>257</v>
      </c>
      <c r="J86" s="138"/>
      <c r="K86" s="64" t="s">
        <v>142</v>
      </c>
      <c r="L86" s="1"/>
    </row>
    <row r="87" spans="1:12" ht="29.25" customHeight="1">
      <c r="A87" s="77">
        <v>44189</v>
      </c>
      <c r="B87" s="135" t="s">
        <v>38</v>
      </c>
      <c r="C87" s="137" t="s">
        <v>258</v>
      </c>
      <c r="D87" s="137"/>
      <c r="E87" s="137"/>
      <c r="F87" s="135" t="s">
        <v>68</v>
      </c>
      <c r="G87" s="31" t="s">
        <v>191</v>
      </c>
      <c r="H87" s="39">
        <v>297000</v>
      </c>
      <c r="I87" s="138" t="s">
        <v>259</v>
      </c>
      <c r="J87" s="138"/>
      <c r="K87" s="64" t="s">
        <v>142</v>
      </c>
      <c r="L87" s="1"/>
    </row>
    <row r="88" spans="1:12" ht="29.25" customHeight="1">
      <c r="A88" s="1"/>
      <c r="F88" s="1"/>
      <c r="H88" s="1"/>
      <c r="L88" s="1"/>
    </row>
    <row r="89" spans="1:12" ht="29.25" customHeight="1">
      <c r="A89" s="1"/>
      <c r="F89" s="1"/>
      <c r="H89" s="1"/>
      <c r="L89" s="1"/>
    </row>
    <row r="90" spans="1:12" ht="29.25" customHeight="1">
      <c r="A90" s="1"/>
      <c r="F90" s="1"/>
      <c r="H90" s="1"/>
      <c r="L90" s="1"/>
    </row>
    <row r="91" spans="1:12" ht="29.25" customHeight="1">
      <c r="A91" s="1"/>
      <c r="F91" s="1"/>
      <c r="H91" s="1"/>
      <c r="L91" s="1"/>
    </row>
    <row r="92" spans="1:12" ht="29.25" customHeight="1">
      <c r="A92" s="1"/>
      <c r="F92" s="1"/>
      <c r="H92" s="1"/>
      <c r="L92" s="1"/>
    </row>
    <row r="93" spans="1:12" ht="29.25" customHeight="1">
      <c r="A93" s="1"/>
      <c r="F93" s="1"/>
      <c r="H93" s="1"/>
      <c r="L93" s="1"/>
    </row>
    <row r="94" spans="1:12" ht="29.25" customHeight="1">
      <c r="A94" s="1"/>
      <c r="F94" s="1"/>
      <c r="H94" s="1"/>
      <c r="L94" s="1"/>
    </row>
  </sheetData>
  <sheetProtection/>
  <mergeCells count="166">
    <mergeCell ref="C84:E84"/>
    <mergeCell ref="I84:J84"/>
    <mergeCell ref="C85:E85"/>
    <mergeCell ref="I85:J85"/>
    <mergeCell ref="C63:E63"/>
    <mergeCell ref="I63:J63"/>
    <mergeCell ref="C64:E64"/>
    <mergeCell ref="I64:J64"/>
    <mergeCell ref="C71:E71"/>
    <mergeCell ref="I71:J71"/>
    <mergeCell ref="I58:J58"/>
    <mergeCell ref="I57:J57"/>
    <mergeCell ref="C51:E51"/>
    <mergeCell ref="I51:J51"/>
    <mergeCell ref="C52:E52"/>
    <mergeCell ref="I52:J52"/>
    <mergeCell ref="C53:E53"/>
    <mergeCell ref="I53:J53"/>
    <mergeCell ref="C54:E54"/>
    <mergeCell ref="I54:J54"/>
    <mergeCell ref="O6:O7"/>
    <mergeCell ref="I19:J19"/>
    <mergeCell ref="C26:E26"/>
    <mergeCell ref="I26:J26"/>
    <mergeCell ref="I21:J21"/>
    <mergeCell ref="C22:E22"/>
    <mergeCell ref="I22:J22"/>
    <mergeCell ref="C25:E25"/>
    <mergeCell ref="M6:M7"/>
    <mergeCell ref="P6:P7"/>
    <mergeCell ref="Q6:Q7"/>
    <mergeCell ref="C48:E48"/>
    <mergeCell ref="I48:J48"/>
    <mergeCell ref="C23:E23"/>
    <mergeCell ref="I23:J23"/>
    <mergeCell ref="I25:J25"/>
    <mergeCell ref="C24:E24"/>
    <mergeCell ref="I24:J24"/>
    <mergeCell ref="C21:E21"/>
    <mergeCell ref="R6:R7"/>
    <mergeCell ref="K6:K7"/>
    <mergeCell ref="C20:E20"/>
    <mergeCell ref="A16:J16"/>
    <mergeCell ref="I20:J20"/>
    <mergeCell ref="K17:K18"/>
    <mergeCell ref="H17:H18"/>
    <mergeCell ref="I17:J18"/>
    <mergeCell ref="F17:F18"/>
    <mergeCell ref="G17:G18"/>
    <mergeCell ref="A1:J1"/>
    <mergeCell ref="A2:K2"/>
    <mergeCell ref="A3:K3"/>
    <mergeCell ref="A4:J4"/>
    <mergeCell ref="A6:A7"/>
    <mergeCell ref="J6:J7"/>
    <mergeCell ref="H6:H7"/>
    <mergeCell ref="I6:I7"/>
    <mergeCell ref="A5:M5"/>
    <mergeCell ref="L6:L7"/>
    <mergeCell ref="I27:J27"/>
    <mergeCell ref="I28:J28"/>
    <mergeCell ref="A17:A18"/>
    <mergeCell ref="B6:B7"/>
    <mergeCell ref="C6:C7"/>
    <mergeCell ref="G6:G7"/>
    <mergeCell ref="D6:F6"/>
    <mergeCell ref="B17:B18"/>
    <mergeCell ref="C17:E18"/>
    <mergeCell ref="C35:E35"/>
    <mergeCell ref="C33:E33"/>
    <mergeCell ref="I33:J33"/>
    <mergeCell ref="C27:E27"/>
    <mergeCell ref="C28:E28"/>
    <mergeCell ref="C29:E29"/>
    <mergeCell ref="C30:E30"/>
    <mergeCell ref="C31:E31"/>
    <mergeCell ref="C32:E32"/>
    <mergeCell ref="I34:J34"/>
    <mergeCell ref="I35:J35"/>
    <mergeCell ref="I36:J36"/>
    <mergeCell ref="C39:E39"/>
    <mergeCell ref="C40:E40"/>
    <mergeCell ref="I29:J29"/>
    <mergeCell ref="I30:J30"/>
    <mergeCell ref="I31:J31"/>
    <mergeCell ref="I32:J32"/>
    <mergeCell ref="C34:E34"/>
    <mergeCell ref="I37:J37"/>
    <mergeCell ref="C37:E37"/>
    <mergeCell ref="I38:J38"/>
    <mergeCell ref="I39:J39"/>
    <mergeCell ref="C38:E38"/>
    <mergeCell ref="C36:E36"/>
    <mergeCell ref="C46:E46"/>
    <mergeCell ref="C47:E47"/>
    <mergeCell ref="I40:J40"/>
    <mergeCell ref="I41:J41"/>
    <mergeCell ref="I42:J42"/>
    <mergeCell ref="I43:J43"/>
    <mergeCell ref="C41:E41"/>
    <mergeCell ref="C42:E42"/>
    <mergeCell ref="C43:E43"/>
    <mergeCell ref="C49:E49"/>
    <mergeCell ref="I49:J49"/>
    <mergeCell ref="C50:E50"/>
    <mergeCell ref="I50:J50"/>
    <mergeCell ref="I44:J44"/>
    <mergeCell ref="I45:J45"/>
    <mergeCell ref="I46:J46"/>
    <mergeCell ref="I47:J47"/>
    <mergeCell ref="C44:E44"/>
    <mergeCell ref="C45:E45"/>
    <mergeCell ref="C55:E55"/>
    <mergeCell ref="I55:J55"/>
    <mergeCell ref="C56:E56"/>
    <mergeCell ref="C62:E62"/>
    <mergeCell ref="C61:E61"/>
    <mergeCell ref="C60:E60"/>
    <mergeCell ref="C59:E59"/>
    <mergeCell ref="C58:E58"/>
    <mergeCell ref="C57:E57"/>
    <mergeCell ref="I56:J56"/>
    <mergeCell ref="I60:J60"/>
    <mergeCell ref="I59:J59"/>
    <mergeCell ref="C67:E67"/>
    <mergeCell ref="I67:J67"/>
    <mergeCell ref="C66:E66"/>
    <mergeCell ref="I66:J66"/>
    <mergeCell ref="I62:J62"/>
    <mergeCell ref="I61:J61"/>
    <mergeCell ref="C65:E65"/>
    <mergeCell ref="I65:J65"/>
    <mergeCell ref="C73:E73"/>
    <mergeCell ref="I73:J73"/>
    <mergeCell ref="C68:E68"/>
    <mergeCell ref="I68:J68"/>
    <mergeCell ref="C69:E69"/>
    <mergeCell ref="I69:J69"/>
    <mergeCell ref="C72:E72"/>
    <mergeCell ref="I72:J72"/>
    <mergeCell ref="C70:E70"/>
    <mergeCell ref="I70:J70"/>
    <mergeCell ref="C74:E74"/>
    <mergeCell ref="I74:J74"/>
    <mergeCell ref="C75:E75"/>
    <mergeCell ref="I75:J75"/>
    <mergeCell ref="C78:E78"/>
    <mergeCell ref="I78:J78"/>
    <mergeCell ref="I77:J77"/>
    <mergeCell ref="I76:J76"/>
    <mergeCell ref="C77:E77"/>
    <mergeCell ref="C76:E76"/>
    <mergeCell ref="C83:E83"/>
    <mergeCell ref="I83:J83"/>
    <mergeCell ref="C79:E79"/>
    <mergeCell ref="I79:J79"/>
    <mergeCell ref="C80:E80"/>
    <mergeCell ref="I80:J80"/>
    <mergeCell ref="C81:E81"/>
    <mergeCell ref="I81:J81"/>
    <mergeCell ref="I82:J82"/>
    <mergeCell ref="C82:E82"/>
    <mergeCell ref="C86:E86"/>
    <mergeCell ref="I86:J86"/>
    <mergeCell ref="C87:E87"/>
    <mergeCell ref="I87:J8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5"/>
  <sheetViews>
    <sheetView zoomScalePageLayoutView="0" workbookViewId="0" topLeftCell="A1">
      <selection activeCell="A9" sqref="A9"/>
    </sheetView>
  </sheetViews>
  <sheetFormatPr defaultColWidth="9.140625" defaultRowHeight="15"/>
  <cols>
    <col min="1" max="1" width="12.57421875" style="1" customWidth="1"/>
    <col min="2" max="2" width="10.28125" style="1" bestFit="1" customWidth="1"/>
    <col min="3" max="4" width="9.00390625" style="1" customWidth="1"/>
    <col min="5" max="5" width="16.140625" style="1" customWidth="1"/>
    <col min="6" max="7" width="9.00390625" style="1" customWidth="1"/>
    <col min="8" max="8" width="11.57421875" style="1" customWidth="1"/>
    <col min="9" max="9" width="10.8515625" style="1" bestFit="1" customWidth="1"/>
    <col min="10" max="11" width="9.00390625" style="1" customWidth="1"/>
    <col min="12" max="12" width="10.28125" style="1" bestFit="1" customWidth="1"/>
    <col min="13" max="13" width="9.00390625" style="1" customWidth="1"/>
    <col min="14" max="14" width="11.28125" style="1" bestFit="1" customWidth="1"/>
    <col min="15" max="16" width="10.28125" style="1" bestFit="1" customWidth="1"/>
    <col min="17" max="16384" width="9.00390625" style="1" customWidth="1"/>
  </cols>
  <sheetData>
    <row r="1" spans="1:11" ht="18.75">
      <c r="A1" s="163" t="s">
        <v>20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</row>
    <row r="2" spans="1:12" ht="27" customHeight="1">
      <c r="A2" s="164" t="s">
        <v>40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</row>
    <row r="3" spans="1:12" ht="20.25" customHeight="1">
      <c r="A3" s="165" t="s">
        <v>200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</row>
    <row r="4" spans="1:11" ht="18.75" customHeight="1">
      <c r="A4" s="166" t="s">
        <v>22</v>
      </c>
      <c r="B4" s="166"/>
      <c r="C4" s="166"/>
      <c r="D4" s="166"/>
      <c r="E4" s="166"/>
      <c r="F4" s="166"/>
      <c r="G4" s="166"/>
      <c r="H4" s="166"/>
      <c r="I4" s="166"/>
      <c r="J4" s="166"/>
      <c r="K4" s="166"/>
    </row>
    <row r="5" spans="1:12" ht="17.25" customHeight="1" thickBot="1">
      <c r="A5" s="205" t="s">
        <v>29</v>
      </c>
      <c r="B5" s="205"/>
      <c r="C5" s="205"/>
      <c r="D5" s="205"/>
      <c r="E5" s="205"/>
      <c r="F5" s="205"/>
      <c r="G5" s="205"/>
      <c r="H5" s="205"/>
      <c r="I5" s="205"/>
      <c r="J5" s="205"/>
      <c r="K5" s="205"/>
      <c r="L5" s="205"/>
    </row>
    <row r="6" spans="1:17" ht="31.5" customHeight="1" thickBot="1">
      <c r="A6" s="176" t="s">
        <v>0</v>
      </c>
      <c r="B6" s="176" t="s">
        <v>1</v>
      </c>
      <c r="C6" s="176" t="s">
        <v>2</v>
      </c>
      <c r="D6" s="208" t="s">
        <v>34</v>
      </c>
      <c r="E6" s="209"/>
      <c r="F6" s="210"/>
      <c r="G6" s="7" t="s">
        <v>3</v>
      </c>
      <c r="H6" s="176" t="s">
        <v>4</v>
      </c>
      <c r="I6" s="176" t="s">
        <v>5</v>
      </c>
      <c r="J6" s="176" t="s">
        <v>6</v>
      </c>
      <c r="K6" s="185" t="s">
        <v>7</v>
      </c>
      <c r="L6" s="176" t="s">
        <v>17</v>
      </c>
      <c r="N6" s="185" t="s">
        <v>127</v>
      </c>
      <c r="O6" s="176" t="s">
        <v>128</v>
      </c>
      <c r="P6" s="176" t="s">
        <v>129</v>
      </c>
      <c r="Q6" s="176" t="s">
        <v>133</v>
      </c>
    </row>
    <row r="7" spans="1:17" ht="31.5" customHeight="1" thickBot="1">
      <c r="A7" s="177"/>
      <c r="B7" s="177"/>
      <c r="C7" s="177"/>
      <c r="D7" s="3" t="s">
        <v>8</v>
      </c>
      <c r="E7" s="3" t="s">
        <v>9</v>
      </c>
      <c r="F7" s="3" t="s">
        <v>10</v>
      </c>
      <c r="G7" s="8" t="s">
        <v>11</v>
      </c>
      <c r="H7" s="177"/>
      <c r="I7" s="177"/>
      <c r="J7" s="177"/>
      <c r="K7" s="186"/>
      <c r="L7" s="177"/>
      <c r="N7" s="186"/>
      <c r="O7" s="177"/>
      <c r="P7" s="177"/>
      <c r="Q7" s="177"/>
    </row>
    <row r="8" spans="1:17" ht="31.5" customHeight="1">
      <c r="A8" s="4" t="s">
        <v>1</v>
      </c>
      <c r="B8" s="84">
        <f aca="true" t="shared" si="0" ref="B8:L8">SUM(B9:B9)</f>
        <v>9273000</v>
      </c>
      <c r="C8" s="84">
        <f t="shared" si="0"/>
        <v>0</v>
      </c>
      <c r="D8" s="84">
        <f t="shared" si="0"/>
        <v>0</v>
      </c>
      <c r="E8" s="84">
        <f t="shared" si="0"/>
        <v>7080000</v>
      </c>
      <c r="F8" s="84">
        <f>SUM(F9:F9)</f>
        <v>0</v>
      </c>
      <c r="G8" s="84">
        <f t="shared" si="0"/>
        <v>0</v>
      </c>
      <c r="H8" s="84">
        <f t="shared" si="0"/>
        <v>0</v>
      </c>
      <c r="I8" s="84">
        <f t="shared" si="0"/>
        <v>0</v>
      </c>
      <c r="J8" s="84">
        <f t="shared" si="0"/>
        <v>0</v>
      </c>
      <c r="K8" s="84">
        <f t="shared" si="0"/>
        <v>0</v>
      </c>
      <c r="L8" s="84">
        <f t="shared" si="0"/>
        <v>2193000</v>
      </c>
      <c r="N8" s="84">
        <v>9273000</v>
      </c>
      <c r="O8" s="84">
        <f>B8</f>
        <v>9273000</v>
      </c>
      <c r="P8" s="84">
        <f>N8-O8</f>
        <v>0</v>
      </c>
      <c r="Q8" s="85">
        <f>O8/N8</f>
        <v>1</v>
      </c>
    </row>
    <row r="9" spans="1:12" ht="31.5" customHeight="1" thickBot="1">
      <c r="A9" s="11" t="s">
        <v>23</v>
      </c>
      <c r="B9" s="86">
        <f>SUM(C9:L9)</f>
        <v>9273000</v>
      </c>
      <c r="C9" s="86"/>
      <c r="D9" s="5"/>
      <c r="E9" s="11">
        <v>7080000</v>
      </c>
      <c r="F9" s="11"/>
      <c r="G9" s="5"/>
      <c r="H9" s="5"/>
      <c r="I9" s="5"/>
      <c r="J9" s="5"/>
      <c r="K9" s="87"/>
      <c r="L9" s="5">
        <v>2193000</v>
      </c>
    </row>
    <row r="10" spans="1:11" s="2" customFormat="1" ht="45" customHeight="1" thickBot="1">
      <c r="A10" s="211" t="s">
        <v>24</v>
      </c>
      <c r="B10" s="211"/>
      <c r="C10" s="211"/>
      <c r="D10" s="211"/>
      <c r="E10" s="211"/>
      <c r="F10" s="211"/>
      <c r="G10" s="211"/>
      <c r="H10" s="211"/>
      <c r="I10" s="211"/>
      <c r="J10" s="211"/>
      <c r="K10" s="211"/>
    </row>
    <row r="11" spans="1:12" ht="31.5" customHeight="1">
      <c r="A11" s="212" t="s">
        <v>12</v>
      </c>
      <c r="B11" s="203" t="s">
        <v>13</v>
      </c>
      <c r="C11" s="203" t="s">
        <v>14</v>
      </c>
      <c r="D11" s="203"/>
      <c r="E11" s="203"/>
      <c r="F11" s="203" t="s">
        <v>15</v>
      </c>
      <c r="G11" s="203"/>
      <c r="H11" s="201" t="s">
        <v>18</v>
      </c>
      <c r="I11" s="201" t="s">
        <v>30</v>
      </c>
      <c r="J11" s="203" t="s">
        <v>16</v>
      </c>
      <c r="K11" s="203"/>
      <c r="L11" s="206" t="s">
        <v>19</v>
      </c>
    </row>
    <row r="12" spans="1:12" ht="31.5" customHeight="1" thickBot="1">
      <c r="A12" s="213"/>
      <c r="B12" s="204"/>
      <c r="C12" s="204"/>
      <c r="D12" s="204"/>
      <c r="E12" s="204"/>
      <c r="F12" s="204"/>
      <c r="G12" s="204"/>
      <c r="H12" s="202"/>
      <c r="I12" s="202"/>
      <c r="J12" s="204"/>
      <c r="K12" s="204"/>
      <c r="L12" s="207"/>
    </row>
    <row r="13" spans="1:12" ht="31.5" customHeight="1">
      <c r="A13" s="197" t="s">
        <v>1</v>
      </c>
      <c r="B13" s="198"/>
      <c r="C13" s="199"/>
      <c r="D13" s="199"/>
      <c r="E13" s="199"/>
      <c r="F13" s="199"/>
      <c r="G13" s="199"/>
      <c r="H13" s="18"/>
      <c r="I13" s="6">
        <f>SUM(I14:I15)</f>
        <v>9273000</v>
      </c>
      <c r="J13" s="200"/>
      <c r="K13" s="200"/>
      <c r="L13" s="13"/>
    </row>
    <row r="14" spans="1:13" ht="27" customHeight="1">
      <c r="A14" s="21">
        <v>43907</v>
      </c>
      <c r="B14" s="14" t="s">
        <v>78</v>
      </c>
      <c r="C14" s="192" t="s">
        <v>243</v>
      </c>
      <c r="D14" s="193"/>
      <c r="E14" s="194"/>
      <c r="F14" s="192" t="s">
        <v>79</v>
      </c>
      <c r="G14" s="194"/>
      <c r="H14" s="14" t="s">
        <v>80</v>
      </c>
      <c r="I14" s="20">
        <v>7080000</v>
      </c>
      <c r="J14" s="195" t="s">
        <v>81</v>
      </c>
      <c r="K14" s="196"/>
      <c r="L14" s="19"/>
      <c r="M14" s="12"/>
    </row>
    <row r="15" spans="1:12" ht="30" customHeight="1">
      <c r="A15" s="21">
        <v>44159</v>
      </c>
      <c r="B15" s="14" t="s">
        <v>78</v>
      </c>
      <c r="C15" s="192" t="s">
        <v>252</v>
      </c>
      <c r="D15" s="193"/>
      <c r="E15" s="194"/>
      <c r="F15" s="192" t="s">
        <v>79</v>
      </c>
      <c r="G15" s="194"/>
      <c r="H15" s="14" t="s">
        <v>244</v>
      </c>
      <c r="I15" s="20">
        <v>2193000</v>
      </c>
      <c r="J15" s="195" t="s">
        <v>245</v>
      </c>
      <c r="K15" s="196"/>
      <c r="L15" s="19"/>
    </row>
  </sheetData>
  <sheetProtection/>
  <mergeCells count="37">
    <mergeCell ref="O6:O7"/>
    <mergeCell ref="P6:P7"/>
    <mergeCell ref="Q6:Q7"/>
    <mergeCell ref="L11:L12"/>
    <mergeCell ref="D6:F6"/>
    <mergeCell ref="H6:H7"/>
    <mergeCell ref="I6:I7"/>
    <mergeCell ref="A10:K10"/>
    <mergeCell ref="B11:B12"/>
    <mergeCell ref="A11:A12"/>
    <mergeCell ref="A1:K1"/>
    <mergeCell ref="A2:L2"/>
    <mergeCell ref="A3:L3"/>
    <mergeCell ref="A4:K4"/>
    <mergeCell ref="A5:L5"/>
    <mergeCell ref="N6:N7"/>
    <mergeCell ref="L6:L7"/>
    <mergeCell ref="A6:A7"/>
    <mergeCell ref="B6:B7"/>
    <mergeCell ref="C6:C7"/>
    <mergeCell ref="F14:G14"/>
    <mergeCell ref="J14:K14"/>
    <mergeCell ref="I11:I12"/>
    <mergeCell ref="J11:K12"/>
    <mergeCell ref="C11:E12"/>
    <mergeCell ref="F11:G12"/>
    <mergeCell ref="H11:H12"/>
    <mergeCell ref="C15:E15"/>
    <mergeCell ref="F15:G15"/>
    <mergeCell ref="J15:K15"/>
    <mergeCell ref="K6:K7"/>
    <mergeCell ref="A13:B13"/>
    <mergeCell ref="C13:E13"/>
    <mergeCell ref="F13:G13"/>
    <mergeCell ref="J13:K13"/>
    <mergeCell ref="J6:J7"/>
    <mergeCell ref="C14:E1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2"/>
  <sheetViews>
    <sheetView zoomScalePageLayoutView="0" workbookViewId="0" topLeftCell="A1">
      <selection activeCell="E8" sqref="E8"/>
    </sheetView>
  </sheetViews>
  <sheetFormatPr defaultColWidth="9.140625" defaultRowHeight="15"/>
  <cols>
    <col min="1" max="1" width="11.421875" style="1" customWidth="1"/>
    <col min="2" max="2" width="9.140625" style="15" customWidth="1"/>
    <col min="3" max="3" width="9.421875" style="1" customWidth="1"/>
    <col min="4" max="4" width="9.00390625" style="1" customWidth="1"/>
    <col min="5" max="5" width="13.140625" style="1" customWidth="1"/>
    <col min="6" max="6" width="19.421875" style="1" customWidth="1"/>
    <col min="7" max="7" width="9.00390625" style="1" customWidth="1"/>
    <col min="8" max="8" width="11.28125" style="1" bestFit="1" customWidth="1"/>
    <col min="9" max="9" width="11.57421875" style="1" customWidth="1"/>
    <col min="10" max="10" width="10.28125" style="1" bestFit="1" customWidth="1"/>
    <col min="11" max="12" width="9.00390625" style="1" customWidth="1"/>
    <col min="13" max="13" width="13.8515625" style="1" customWidth="1"/>
    <col min="14" max="14" width="9.00390625" style="1" customWidth="1"/>
    <col min="15" max="15" width="11.28125" style="1" bestFit="1" customWidth="1"/>
    <col min="16" max="17" width="10.8515625" style="1" customWidth="1"/>
    <col min="18" max="18" width="11.28125" style="1" bestFit="1" customWidth="1"/>
    <col min="19" max="16384" width="9.00390625" style="1" customWidth="1"/>
  </cols>
  <sheetData>
    <row r="1" spans="1:12" ht="18.75">
      <c r="A1" s="163" t="s">
        <v>20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</row>
    <row r="2" spans="1:13" ht="27" customHeight="1">
      <c r="A2" s="164" t="s">
        <v>40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</row>
    <row r="3" spans="1:13" ht="20.25" customHeight="1">
      <c r="A3" s="165" t="s">
        <v>199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</row>
    <row r="4" spans="1:12" ht="18.75" customHeight="1">
      <c r="A4" s="166" t="s">
        <v>21</v>
      </c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</row>
    <row r="5" spans="1:13" ht="17.25" customHeight="1" thickBot="1">
      <c r="A5" s="205" t="s">
        <v>31</v>
      </c>
      <c r="B5" s="205"/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5"/>
    </row>
    <row r="6" spans="1:18" ht="22.5" customHeight="1" thickBot="1">
      <c r="A6" s="176" t="s">
        <v>0</v>
      </c>
      <c r="B6" s="176"/>
      <c r="C6" s="176" t="s">
        <v>1</v>
      </c>
      <c r="D6" s="176" t="s">
        <v>2</v>
      </c>
      <c r="E6" s="208" t="s">
        <v>36</v>
      </c>
      <c r="F6" s="209"/>
      <c r="G6" s="210"/>
      <c r="H6" s="9" t="s">
        <v>3</v>
      </c>
      <c r="I6" s="176" t="s">
        <v>4</v>
      </c>
      <c r="J6" s="176" t="s">
        <v>5</v>
      </c>
      <c r="K6" s="176" t="s">
        <v>6</v>
      </c>
      <c r="L6" s="185" t="s">
        <v>7</v>
      </c>
      <c r="M6" s="176" t="s">
        <v>17</v>
      </c>
      <c r="O6" s="185" t="s">
        <v>127</v>
      </c>
      <c r="P6" s="176" t="s">
        <v>128</v>
      </c>
      <c r="Q6" s="176" t="s">
        <v>129</v>
      </c>
      <c r="R6" s="176" t="s">
        <v>133</v>
      </c>
    </row>
    <row r="7" spans="1:18" ht="21" customHeight="1" thickBot="1">
      <c r="A7" s="177"/>
      <c r="B7" s="177"/>
      <c r="C7" s="177"/>
      <c r="D7" s="177"/>
      <c r="E7" s="3" t="s">
        <v>8</v>
      </c>
      <c r="F7" s="3" t="s">
        <v>9</v>
      </c>
      <c r="G7" s="3" t="s">
        <v>10</v>
      </c>
      <c r="H7" s="10" t="s">
        <v>11</v>
      </c>
      <c r="I7" s="177"/>
      <c r="J7" s="177"/>
      <c r="K7" s="177"/>
      <c r="L7" s="186"/>
      <c r="M7" s="177"/>
      <c r="O7" s="186"/>
      <c r="P7" s="177"/>
      <c r="Q7" s="177"/>
      <c r="R7" s="177"/>
    </row>
    <row r="8" spans="1:18" ht="31.5" customHeight="1">
      <c r="A8" s="4" t="s">
        <v>1</v>
      </c>
      <c r="B8" s="4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O8" s="84">
        <v>5200000</v>
      </c>
      <c r="P8" s="84">
        <f>C9</f>
        <v>5197240</v>
      </c>
      <c r="Q8" s="84">
        <f>O8-P8</f>
        <v>2760</v>
      </c>
      <c r="R8" s="85">
        <f>P8/O8</f>
        <v>0.9994692307692308</v>
      </c>
    </row>
    <row r="9" spans="1:18" ht="31.5" customHeight="1" thickBot="1">
      <c r="A9" s="5" t="s">
        <v>26</v>
      </c>
      <c r="B9" s="5"/>
      <c r="C9" s="16">
        <f>SUM(D9:M9)</f>
        <v>5197240</v>
      </c>
      <c r="D9" s="29"/>
      <c r="E9" s="29"/>
      <c r="F9" s="29">
        <v>3113280</v>
      </c>
      <c r="G9" s="29"/>
      <c r="H9" s="29">
        <v>1968000</v>
      </c>
      <c r="I9" s="29"/>
      <c r="J9" s="29"/>
      <c r="K9" s="29"/>
      <c r="L9" s="30"/>
      <c r="M9" s="29">
        <v>115960</v>
      </c>
      <c r="N9" s="2"/>
      <c r="O9" s="2"/>
      <c r="P9" s="2"/>
      <c r="Q9" s="2"/>
      <c r="R9" s="2"/>
    </row>
    <row r="10" spans="1:12" s="2" customFormat="1" ht="45" customHeight="1" thickBot="1">
      <c r="A10" s="211"/>
      <c r="B10" s="211"/>
      <c r="C10" s="211"/>
      <c r="D10" s="211"/>
      <c r="E10" s="211"/>
      <c r="F10" s="211"/>
      <c r="G10" s="211"/>
      <c r="H10" s="211"/>
      <c r="I10" s="211"/>
      <c r="J10" s="211"/>
      <c r="K10" s="211"/>
      <c r="L10" s="211"/>
    </row>
    <row r="11" spans="1:13" ht="31.5" customHeight="1">
      <c r="A11" s="219" t="s">
        <v>12</v>
      </c>
      <c r="B11" s="228" t="s">
        <v>13</v>
      </c>
      <c r="C11" s="229"/>
      <c r="D11" s="217" t="s">
        <v>14</v>
      </c>
      <c r="E11" s="217"/>
      <c r="F11" s="217"/>
      <c r="G11" s="217" t="s">
        <v>15</v>
      </c>
      <c r="H11" s="217"/>
      <c r="I11" s="217" t="s">
        <v>18</v>
      </c>
      <c r="J11" s="217" t="s">
        <v>32</v>
      </c>
      <c r="K11" s="217" t="s">
        <v>16</v>
      </c>
      <c r="L11" s="217"/>
      <c r="M11" s="226" t="s">
        <v>19</v>
      </c>
    </row>
    <row r="12" spans="1:13" ht="31.5" customHeight="1">
      <c r="A12" s="220"/>
      <c r="B12" s="230"/>
      <c r="C12" s="231"/>
      <c r="D12" s="218"/>
      <c r="E12" s="218"/>
      <c r="F12" s="218"/>
      <c r="G12" s="218"/>
      <c r="H12" s="218"/>
      <c r="I12" s="218"/>
      <c r="J12" s="218"/>
      <c r="K12" s="218"/>
      <c r="L12" s="218"/>
      <c r="M12" s="227"/>
    </row>
    <row r="13" spans="1:13" ht="31.5" customHeight="1">
      <c r="A13" s="222" t="s">
        <v>1</v>
      </c>
      <c r="B13" s="223"/>
      <c r="C13" s="224"/>
      <c r="D13" s="221"/>
      <c r="E13" s="221"/>
      <c r="F13" s="221"/>
      <c r="G13" s="221"/>
      <c r="H13" s="221"/>
      <c r="I13" s="23"/>
      <c r="J13" s="28">
        <f>SUM(J14:J26)</f>
        <v>3304710</v>
      </c>
      <c r="K13" s="225"/>
      <c r="L13" s="225"/>
      <c r="M13" s="22"/>
    </row>
    <row r="14" spans="1:14" s="15" customFormat="1" ht="34.5" customHeight="1">
      <c r="A14" s="26">
        <v>43879</v>
      </c>
      <c r="B14" s="214" t="s">
        <v>82</v>
      </c>
      <c r="C14" s="216"/>
      <c r="D14" s="146" t="s">
        <v>83</v>
      </c>
      <c r="E14" s="146"/>
      <c r="F14" s="146"/>
      <c r="G14" s="146" t="s">
        <v>84</v>
      </c>
      <c r="H14" s="146"/>
      <c r="I14" s="24" t="s">
        <v>85</v>
      </c>
      <c r="J14" s="25">
        <v>173410</v>
      </c>
      <c r="K14" s="146" t="s">
        <v>86</v>
      </c>
      <c r="L14" s="146"/>
      <c r="M14" s="27"/>
      <c r="N14" s="12"/>
    </row>
    <row r="15" spans="1:14" s="15" customFormat="1" ht="34.5" customHeight="1">
      <c r="A15" s="26">
        <v>43931</v>
      </c>
      <c r="B15" s="214" t="s">
        <v>87</v>
      </c>
      <c r="C15" s="216"/>
      <c r="D15" s="146" t="s">
        <v>88</v>
      </c>
      <c r="E15" s="146"/>
      <c r="F15" s="146"/>
      <c r="G15" s="146" t="s">
        <v>89</v>
      </c>
      <c r="H15" s="146"/>
      <c r="I15" s="24" t="s">
        <v>90</v>
      </c>
      <c r="J15" s="25">
        <v>30000</v>
      </c>
      <c r="K15" s="146" t="s">
        <v>91</v>
      </c>
      <c r="L15" s="146"/>
      <c r="M15" s="27"/>
      <c r="N15" s="12"/>
    </row>
    <row r="16" spans="1:14" s="15" customFormat="1" ht="34.5" customHeight="1">
      <c r="A16" s="26">
        <v>43950</v>
      </c>
      <c r="B16" s="214" t="s">
        <v>82</v>
      </c>
      <c r="C16" s="216"/>
      <c r="D16" s="146" t="s">
        <v>103</v>
      </c>
      <c r="E16" s="146"/>
      <c r="F16" s="146"/>
      <c r="G16" s="146" t="s">
        <v>104</v>
      </c>
      <c r="H16" s="146"/>
      <c r="I16" s="24" t="s">
        <v>105</v>
      </c>
      <c r="J16" s="25">
        <v>96000</v>
      </c>
      <c r="K16" s="146" t="s">
        <v>106</v>
      </c>
      <c r="L16" s="146"/>
      <c r="M16" s="27"/>
      <c r="N16" s="12"/>
    </row>
    <row r="17" spans="1:14" s="15" customFormat="1" ht="34.5" customHeight="1">
      <c r="A17" s="78">
        <v>43955</v>
      </c>
      <c r="B17" s="214" t="s">
        <v>82</v>
      </c>
      <c r="C17" s="216"/>
      <c r="D17" s="214" t="s">
        <v>107</v>
      </c>
      <c r="E17" s="215"/>
      <c r="F17" s="216"/>
      <c r="G17" s="214" t="s">
        <v>108</v>
      </c>
      <c r="H17" s="216"/>
      <c r="I17" s="79" t="s">
        <v>109</v>
      </c>
      <c r="J17" s="80">
        <v>220000</v>
      </c>
      <c r="K17" s="214" t="s">
        <v>110</v>
      </c>
      <c r="L17" s="216"/>
      <c r="M17" s="81"/>
      <c r="N17" s="12"/>
    </row>
    <row r="18" spans="1:14" s="15" customFormat="1" ht="34.5" customHeight="1">
      <c r="A18" s="78">
        <v>43962</v>
      </c>
      <c r="B18" s="214" t="s">
        <v>82</v>
      </c>
      <c r="C18" s="216"/>
      <c r="D18" s="146" t="s">
        <v>92</v>
      </c>
      <c r="E18" s="146"/>
      <c r="F18" s="146"/>
      <c r="G18" s="146" t="s">
        <v>95</v>
      </c>
      <c r="H18" s="146"/>
      <c r="I18" s="74" t="s">
        <v>93</v>
      </c>
      <c r="J18" s="25">
        <v>1249000</v>
      </c>
      <c r="K18" s="146" t="s">
        <v>94</v>
      </c>
      <c r="L18" s="146"/>
      <c r="M18" s="81"/>
      <c r="N18" s="12"/>
    </row>
    <row r="19" spans="1:14" s="15" customFormat="1" ht="34.5" customHeight="1">
      <c r="A19" s="78">
        <v>43984</v>
      </c>
      <c r="B19" s="214" t="s">
        <v>82</v>
      </c>
      <c r="C19" s="216"/>
      <c r="D19" s="214" t="s">
        <v>111</v>
      </c>
      <c r="E19" s="215"/>
      <c r="F19" s="216"/>
      <c r="G19" s="214" t="s">
        <v>112</v>
      </c>
      <c r="H19" s="216"/>
      <c r="I19" s="79" t="s">
        <v>113</v>
      </c>
      <c r="J19" s="80">
        <v>286000</v>
      </c>
      <c r="K19" s="214" t="s">
        <v>110</v>
      </c>
      <c r="L19" s="216"/>
      <c r="M19" s="81"/>
      <c r="N19" s="12"/>
    </row>
    <row r="20" spans="1:14" s="15" customFormat="1" ht="34.5" customHeight="1">
      <c r="A20" s="78">
        <v>43990</v>
      </c>
      <c r="B20" s="214" t="s">
        <v>82</v>
      </c>
      <c r="C20" s="216"/>
      <c r="D20" s="214" t="s">
        <v>114</v>
      </c>
      <c r="E20" s="215"/>
      <c r="F20" s="216"/>
      <c r="G20" s="214" t="s">
        <v>115</v>
      </c>
      <c r="H20" s="216"/>
      <c r="I20" s="79" t="s">
        <v>116</v>
      </c>
      <c r="J20" s="80">
        <v>249000</v>
      </c>
      <c r="K20" s="214" t="s">
        <v>110</v>
      </c>
      <c r="L20" s="216"/>
      <c r="M20" s="81"/>
      <c r="N20" s="12"/>
    </row>
    <row r="21" spans="1:14" s="15" customFormat="1" ht="34.5" customHeight="1">
      <c r="A21" s="78">
        <v>44012</v>
      </c>
      <c r="B21" s="214" t="s">
        <v>82</v>
      </c>
      <c r="C21" s="216"/>
      <c r="D21" s="214" t="s">
        <v>122</v>
      </c>
      <c r="E21" s="215"/>
      <c r="F21" s="216"/>
      <c r="G21" s="214" t="s">
        <v>123</v>
      </c>
      <c r="H21" s="216"/>
      <c r="I21" s="79" t="s">
        <v>124</v>
      </c>
      <c r="J21" s="80">
        <v>300000</v>
      </c>
      <c r="K21" s="214" t="s">
        <v>106</v>
      </c>
      <c r="L21" s="216"/>
      <c r="M21" s="81"/>
      <c r="N21" s="12"/>
    </row>
    <row r="22" spans="1:14" s="15" customFormat="1" ht="34.5" customHeight="1">
      <c r="A22" s="78">
        <v>44012</v>
      </c>
      <c r="B22" s="214" t="s">
        <v>82</v>
      </c>
      <c r="C22" s="216"/>
      <c r="D22" s="214" t="s">
        <v>125</v>
      </c>
      <c r="E22" s="215"/>
      <c r="F22" s="216"/>
      <c r="G22" s="214"/>
      <c r="H22" s="216"/>
      <c r="I22" s="79" t="s">
        <v>126</v>
      </c>
      <c r="J22" s="80">
        <v>115000</v>
      </c>
      <c r="K22" s="214" t="s">
        <v>106</v>
      </c>
      <c r="L22" s="216"/>
      <c r="M22" s="81"/>
      <c r="N22" s="12"/>
    </row>
    <row r="23" spans="1:14" s="15" customFormat="1" ht="34.5" customHeight="1">
      <c r="A23" s="78">
        <v>44027</v>
      </c>
      <c r="B23" s="214" t="s">
        <v>82</v>
      </c>
      <c r="C23" s="216"/>
      <c r="D23" s="214" t="s">
        <v>130</v>
      </c>
      <c r="E23" s="215"/>
      <c r="F23" s="216"/>
      <c r="G23" s="214" t="s">
        <v>131</v>
      </c>
      <c r="H23" s="216"/>
      <c r="I23" s="79" t="s">
        <v>132</v>
      </c>
      <c r="J23" s="80">
        <v>126000</v>
      </c>
      <c r="K23" s="214" t="s">
        <v>106</v>
      </c>
      <c r="L23" s="216"/>
      <c r="M23" s="81"/>
      <c r="N23" s="12"/>
    </row>
    <row r="24" spans="1:14" s="15" customFormat="1" ht="34.5" customHeight="1">
      <c r="A24" s="78">
        <v>44027</v>
      </c>
      <c r="B24" s="214" t="s">
        <v>144</v>
      </c>
      <c r="C24" s="216"/>
      <c r="D24" s="214" t="s">
        <v>149</v>
      </c>
      <c r="E24" s="215"/>
      <c r="F24" s="216"/>
      <c r="G24" s="214" t="s">
        <v>145</v>
      </c>
      <c r="H24" s="216"/>
      <c r="I24" s="79" t="s">
        <v>146</v>
      </c>
      <c r="J24" s="80">
        <v>125300</v>
      </c>
      <c r="K24" s="214" t="s">
        <v>147</v>
      </c>
      <c r="L24" s="216"/>
      <c r="M24" s="81" t="s">
        <v>148</v>
      </c>
      <c r="N24" s="12"/>
    </row>
    <row r="25" spans="1:14" s="15" customFormat="1" ht="34.5" customHeight="1">
      <c r="A25" s="26">
        <v>44047</v>
      </c>
      <c r="B25" s="146" t="s">
        <v>144</v>
      </c>
      <c r="C25" s="146"/>
      <c r="D25" s="146" t="s">
        <v>163</v>
      </c>
      <c r="E25" s="146"/>
      <c r="F25" s="146"/>
      <c r="G25" s="146" t="s">
        <v>156</v>
      </c>
      <c r="H25" s="146"/>
      <c r="I25" s="110" t="s">
        <v>157</v>
      </c>
      <c r="J25" s="25">
        <v>260000</v>
      </c>
      <c r="K25" s="146" t="s">
        <v>158</v>
      </c>
      <c r="L25" s="146"/>
      <c r="M25" s="27"/>
      <c r="N25" s="12"/>
    </row>
    <row r="26" spans="1:14" s="15" customFormat="1" ht="34.5" customHeight="1">
      <c r="A26" s="26">
        <v>44082</v>
      </c>
      <c r="B26" s="146" t="s">
        <v>144</v>
      </c>
      <c r="C26" s="146"/>
      <c r="D26" s="146" t="s">
        <v>159</v>
      </c>
      <c r="E26" s="146"/>
      <c r="F26" s="146"/>
      <c r="G26" s="146" t="s">
        <v>160</v>
      </c>
      <c r="H26" s="146"/>
      <c r="I26" s="110" t="s">
        <v>157</v>
      </c>
      <c r="J26" s="25">
        <v>75000</v>
      </c>
      <c r="K26" s="146" t="s">
        <v>161</v>
      </c>
      <c r="L26" s="146"/>
      <c r="M26" s="27" t="s">
        <v>162</v>
      </c>
      <c r="N26" s="12"/>
    </row>
    <row r="27" spans="1:14" ht="34.5" customHeight="1">
      <c r="A27" s="26">
        <v>44097</v>
      </c>
      <c r="B27" s="146" t="s">
        <v>144</v>
      </c>
      <c r="C27" s="146"/>
      <c r="D27" s="146" t="s">
        <v>171</v>
      </c>
      <c r="E27" s="146"/>
      <c r="F27" s="146"/>
      <c r="G27" s="146" t="s">
        <v>172</v>
      </c>
      <c r="H27" s="146"/>
      <c r="I27" s="110" t="s">
        <v>157</v>
      </c>
      <c r="J27" s="25">
        <v>180000</v>
      </c>
      <c r="K27" s="146" t="s">
        <v>170</v>
      </c>
      <c r="L27" s="146"/>
      <c r="M27" s="27"/>
      <c r="N27" s="12"/>
    </row>
    <row r="28" spans="1:13" ht="34.5" customHeight="1">
      <c r="A28" s="26">
        <v>44134</v>
      </c>
      <c r="B28" s="146" t="s">
        <v>144</v>
      </c>
      <c r="C28" s="146"/>
      <c r="D28" s="146" t="s">
        <v>208</v>
      </c>
      <c r="E28" s="146"/>
      <c r="F28" s="146"/>
      <c r="G28" s="146" t="s">
        <v>211</v>
      </c>
      <c r="H28" s="146"/>
      <c r="I28" s="110" t="s">
        <v>209</v>
      </c>
      <c r="J28" s="25">
        <v>251000</v>
      </c>
      <c r="K28" s="146" t="s">
        <v>210</v>
      </c>
      <c r="L28" s="146"/>
      <c r="M28" s="27"/>
    </row>
    <row r="29" spans="1:13" s="15" customFormat="1" ht="34.5" customHeight="1">
      <c r="A29" s="26">
        <v>44181</v>
      </c>
      <c r="B29" s="146" t="s">
        <v>144</v>
      </c>
      <c r="C29" s="146"/>
      <c r="D29" s="214" t="s">
        <v>260</v>
      </c>
      <c r="E29" s="215"/>
      <c r="F29" s="216"/>
      <c r="G29" s="214" t="s">
        <v>262</v>
      </c>
      <c r="H29" s="216"/>
      <c r="I29" s="136" t="s">
        <v>263</v>
      </c>
      <c r="J29" s="25">
        <v>902130</v>
      </c>
      <c r="K29" s="214" t="s">
        <v>264</v>
      </c>
      <c r="L29" s="216"/>
      <c r="M29" s="27"/>
    </row>
    <row r="30" spans="1:13" ht="34.5" customHeight="1">
      <c r="A30" s="26">
        <v>44181</v>
      </c>
      <c r="B30" s="146" t="s">
        <v>144</v>
      </c>
      <c r="C30" s="146"/>
      <c r="D30" s="214" t="s">
        <v>261</v>
      </c>
      <c r="E30" s="215"/>
      <c r="F30" s="216"/>
      <c r="G30" s="146" t="s">
        <v>262</v>
      </c>
      <c r="H30" s="146"/>
      <c r="I30" s="110" t="s">
        <v>263</v>
      </c>
      <c r="J30" s="25">
        <v>559400</v>
      </c>
      <c r="K30" s="146" t="s">
        <v>265</v>
      </c>
      <c r="L30" s="146"/>
      <c r="M30" s="27"/>
    </row>
    <row r="31" spans="2:12" ht="34.5" customHeight="1">
      <c r="B31" s="232"/>
      <c r="C31" s="232"/>
      <c r="D31" s="232"/>
      <c r="E31" s="232"/>
      <c r="F31" s="232"/>
      <c r="G31" s="232"/>
      <c r="H31" s="232"/>
      <c r="K31" s="232"/>
      <c r="L31" s="232"/>
    </row>
    <row r="32" spans="2:12" ht="34.5" customHeight="1">
      <c r="B32" s="232"/>
      <c r="C32" s="232"/>
      <c r="D32" s="232"/>
      <c r="E32" s="232"/>
      <c r="F32" s="232"/>
      <c r="G32" s="232"/>
      <c r="H32" s="232"/>
      <c r="K32" s="232"/>
      <c r="L32" s="232"/>
    </row>
  </sheetData>
  <sheetProtection/>
  <mergeCells count="108">
    <mergeCell ref="K29:L29"/>
    <mergeCell ref="G29:H29"/>
    <mergeCell ref="D29:F29"/>
    <mergeCell ref="B29:C29"/>
    <mergeCell ref="D32:F32"/>
    <mergeCell ref="D31:F31"/>
    <mergeCell ref="D30:F30"/>
    <mergeCell ref="D28:F28"/>
    <mergeCell ref="D27:F27"/>
    <mergeCell ref="K32:L32"/>
    <mergeCell ref="K31:L31"/>
    <mergeCell ref="K30:L30"/>
    <mergeCell ref="K28:L28"/>
    <mergeCell ref="K27:L27"/>
    <mergeCell ref="G32:H32"/>
    <mergeCell ref="G31:H31"/>
    <mergeCell ref="G30:H30"/>
    <mergeCell ref="G28:H28"/>
    <mergeCell ref="G27:H27"/>
    <mergeCell ref="B19:C19"/>
    <mergeCell ref="B20:C20"/>
    <mergeCell ref="B21:C21"/>
    <mergeCell ref="B32:C32"/>
    <mergeCell ref="B31:C31"/>
    <mergeCell ref="B30:C30"/>
    <mergeCell ref="B28:C28"/>
    <mergeCell ref="B27:C27"/>
    <mergeCell ref="B11:C12"/>
    <mergeCell ref="G18:H18"/>
    <mergeCell ref="B23:C23"/>
    <mergeCell ref="B25:C25"/>
    <mergeCell ref="D23:F23"/>
    <mergeCell ref="B24:C24"/>
    <mergeCell ref="B22:C22"/>
    <mergeCell ref="M11:M12"/>
    <mergeCell ref="M6:M7"/>
    <mergeCell ref="G22:H22"/>
    <mergeCell ref="G23:H23"/>
    <mergeCell ref="K19:L19"/>
    <mergeCell ref="G19:H19"/>
    <mergeCell ref="K21:L21"/>
    <mergeCell ref="G20:H20"/>
    <mergeCell ref="G13:H13"/>
    <mergeCell ref="K16:L16"/>
    <mergeCell ref="R6:R7"/>
    <mergeCell ref="B18:C18"/>
    <mergeCell ref="B17:C17"/>
    <mergeCell ref="B16:C16"/>
    <mergeCell ref="B15:C15"/>
    <mergeCell ref="B14:C14"/>
    <mergeCell ref="K17:L17"/>
    <mergeCell ref="D17:F17"/>
    <mergeCell ref="Q6:Q7"/>
    <mergeCell ref="K13:L13"/>
    <mergeCell ref="A1:L1"/>
    <mergeCell ref="A2:M2"/>
    <mergeCell ref="A3:M3"/>
    <mergeCell ref="A4:L4"/>
    <mergeCell ref="A5:M5"/>
    <mergeCell ref="K6:K7"/>
    <mergeCell ref="B6:B7"/>
    <mergeCell ref="A6:A7"/>
    <mergeCell ref="L6:L7"/>
    <mergeCell ref="I6:I7"/>
    <mergeCell ref="G15:H15"/>
    <mergeCell ref="K15:L15"/>
    <mergeCell ref="J6:J7"/>
    <mergeCell ref="K14:L14"/>
    <mergeCell ref="A10:L10"/>
    <mergeCell ref="A13:C13"/>
    <mergeCell ref="C6:C7"/>
    <mergeCell ref="D6:D7"/>
    <mergeCell ref="P6:P7"/>
    <mergeCell ref="I11:I12"/>
    <mergeCell ref="O6:O7"/>
    <mergeCell ref="D16:F16"/>
    <mergeCell ref="G16:H16"/>
    <mergeCell ref="E6:G6"/>
    <mergeCell ref="D14:F14"/>
    <mergeCell ref="G14:H14"/>
    <mergeCell ref="D15:F15"/>
    <mergeCell ref="K11:L12"/>
    <mergeCell ref="B26:C26"/>
    <mergeCell ref="D26:F26"/>
    <mergeCell ref="G26:H26"/>
    <mergeCell ref="K26:L26"/>
    <mergeCell ref="D24:F24"/>
    <mergeCell ref="G24:H24"/>
    <mergeCell ref="D18:F18"/>
    <mergeCell ref="A11:A12"/>
    <mergeCell ref="K24:L24"/>
    <mergeCell ref="D25:F25"/>
    <mergeCell ref="G25:H25"/>
    <mergeCell ref="K25:L25"/>
    <mergeCell ref="K22:L22"/>
    <mergeCell ref="K23:L23"/>
    <mergeCell ref="D22:F22"/>
    <mergeCell ref="D13:F13"/>
    <mergeCell ref="D20:F20"/>
    <mergeCell ref="K20:L20"/>
    <mergeCell ref="J11:J12"/>
    <mergeCell ref="G11:H12"/>
    <mergeCell ref="G21:H21"/>
    <mergeCell ref="D19:F19"/>
    <mergeCell ref="D21:F21"/>
    <mergeCell ref="D11:F12"/>
    <mergeCell ref="G17:H17"/>
    <mergeCell ref="K18:L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Customer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user</cp:lastModifiedBy>
  <cp:lastPrinted>2013-10-04T07:55:33Z</cp:lastPrinted>
  <dcterms:created xsi:type="dcterms:W3CDTF">2010-05-02T11:29:39Z</dcterms:created>
  <dcterms:modified xsi:type="dcterms:W3CDTF">2021-01-03T23:53:28Z</dcterms:modified>
  <cp:category/>
  <cp:version/>
  <cp:contentType/>
  <cp:contentStatus/>
</cp:coreProperties>
</file>